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ailenaminenet-my.sharepoint.com/personal/o_shyshlyk_enamine_net/Documents/Рабочий стол/PTD/VHL Alkyne Kit-1/"/>
    </mc:Choice>
  </mc:AlternateContent>
  <xr:revisionPtr revIDLastSave="18" documentId="11_25438D104FA33386D3B576394C4759AB66BDB7F4" xr6:coauthVersionLast="47" xr6:coauthVersionMax="47" xr10:uidLastSave="{2D3A9DF9-A280-41B1-A2BF-4089DDB22E06}"/>
  <bookViews>
    <workbookView xWindow="-120" yWindow="-120" windowWidth="29040" windowHeight="15840" xr2:uid="{00000000-000D-0000-FFFF-FFFF00000000}"/>
  </bookViews>
  <sheets>
    <sheet name="VHL Alkyne Kit-1" sheetId="1" r:id="rId1"/>
    <sheet name="__JChemStructureSheet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6" i="1" l="1"/>
  <c r="B50" i="1"/>
  <c r="B44" i="1"/>
  <c r="B38" i="1"/>
  <c r="B32" i="1"/>
  <c r="B26" i="1"/>
  <c r="B20" i="1"/>
  <c r="B14" i="1"/>
  <c r="B8" i="1"/>
  <c r="B2" i="1"/>
  <c r="B53" i="1"/>
  <c r="B35" i="1"/>
  <c r="B23" i="1"/>
  <c r="B5" i="1"/>
  <c r="B62" i="1" s="1"/>
  <c r="B46" i="1"/>
  <c r="B34" i="1"/>
  <c r="B28" i="1"/>
  <c r="B16" i="1"/>
  <c r="B57" i="1"/>
  <c r="B39" i="1"/>
  <c r="B33" i="1"/>
  <c r="B21" i="1"/>
  <c r="B9" i="1"/>
  <c r="B61" i="1"/>
  <c r="B55" i="1"/>
  <c r="B49" i="1"/>
  <c r="B43" i="1"/>
  <c r="B37" i="1"/>
  <c r="B31" i="1"/>
  <c r="B25" i="1"/>
  <c r="B19" i="1"/>
  <c r="B13" i="1"/>
  <c r="B7" i="1"/>
  <c r="B41" i="1"/>
  <c r="B17" i="1"/>
  <c r="B58" i="1"/>
  <c r="B40" i="1"/>
  <c r="B22" i="1"/>
  <c r="B4" i="1"/>
  <c r="B51" i="1"/>
  <c r="B27" i="1"/>
  <c r="B15" i="1"/>
  <c r="B60" i="1"/>
  <c r="B54" i="1"/>
  <c r="B48" i="1"/>
  <c r="B42" i="1"/>
  <c r="B36" i="1"/>
  <c r="B30" i="1"/>
  <c r="B24" i="1"/>
  <c r="B18" i="1"/>
  <c r="B12" i="1"/>
  <c r="B6" i="1"/>
  <c r="B59" i="1"/>
  <c r="B47" i="1"/>
  <c r="B29" i="1"/>
  <c r="B11" i="1"/>
  <c r="B52" i="1"/>
  <c r="B10" i="1"/>
  <c r="B45" i="1"/>
  <c r="B3" i="1"/>
</calcChain>
</file>

<file path=xl/sharedStrings.xml><?xml version="1.0" encoding="utf-8"?>
<sst xmlns="http://schemas.openxmlformats.org/spreadsheetml/2006/main" count="444" uniqueCount="305">
  <si>
    <t>Structure</t>
  </si>
  <si>
    <t>Mol Weight</t>
  </si>
  <si>
    <t>Formula</t>
  </si>
  <si>
    <t>Catalog ID</t>
  </si>
  <si>
    <t>MW</t>
  </si>
  <si>
    <t>MW (desalted)</t>
  </si>
  <si>
    <t>ClogP</t>
  </si>
  <si>
    <t>logS</t>
  </si>
  <si>
    <t>HBD</t>
  </si>
  <si>
    <t>HBA</t>
  </si>
  <si>
    <t>TPSA</t>
  </si>
  <si>
    <t>RotBonds</t>
  </si>
  <si>
    <t>C37H54N4O9S</t>
  </si>
  <si>
    <t>Z5195526398</t>
  </si>
  <si>
    <t>C36H52N4O9S</t>
  </si>
  <si>
    <t>Z4185701444</t>
  </si>
  <si>
    <t>C35H50N4O8S</t>
  </si>
  <si>
    <t>Z5195562080</t>
  </si>
  <si>
    <t>C33H46N4O8S</t>
  </si>
  <si>
    <t>Z3828135706</t>
  </si>
  <si>
    <t>C34H48N4O8S</t>
  </si>
  <si>
    <t>Z6275474754</t>
  </si>
  <si>
    <t>C35H50N4O4S</t>
  </si>
  <si>
    <t>Z6276239792</t>
  </si>
  <si>
    <t>C36H52N4O4S</t>
  </si>
  <si>
    <t>Z6275498195</t>
  </si>
  <si>
    <t>C34H48N4O4S</t>
  </si>
  <si>
    <t>Z6276279032</t>
  </si>
  <si>
    <t>C33H46N4O6S</t>
  </si>
  <si>
    <t>Z5195514071</t>
  </si>
  <si>
    <t>Z6275513846</t>
  </si>
  <si>
    <t>C32H44N4O6S</t>
  </si>
  <si>
    <t>Z5195411609</t>
  </si>
  <si>
    <t>C32H44N4O7S</t>
  </si>
  <si>
    <t>Z5195519833</t>
  </si>
  <si>
    <t>C31H42N4O7S</t>
  </si>
  <si>
    <t>Z4120960897</t>
  </si>
  <si>
    <t>Z6275473199</t>
  </si>
  <si>
    <t>C31H42N4O6S</t>
  </si>
  <si>
    <t>Z5282455819</t>
  </si>
  <si>
    <t>C32H44N4O4S</t>
  </si>
  <si>
    <t>Z8810911143</t>
  </si>
  <si>
    <t>C33H46N4O4S</t>
  </si>
  <si>
    <t>Z8810911239</t>
  </si>
  <si>
    <t>C30H40N4O6S</t>
  </si>
  <si>
    <t>Z5195533488</t>
  </si>
  <si>
    <t>C29H38N4O6S</t>
  </si>
  <si>
    <t>Z3828049079</t>
  </si>
  <si>
    <t>C31H42N4O4S</t>
  </si>
  <si>
    <t>Z5195406263</t>
  </si>
  <si>
    <t>Z5195548633</t>
  </si>
  <si>
    <t>C35H42N4O5S</t>
  </si>
  <si>
    <t>Z8810911247</t>
  </si>
  <si>
    <t>C30H40N4O5S</t>
  </si>
  <si>
    <t>Z5195541687</t>
  </si>
  <si>
    <t>C29H38N4O5S</t>
  </si>
  <si>
    <t>Z5195406326</t>
  </si>
  <si>
    <t>C30H40N4O4S</t>
  </si>
  <si>
    <t>Z4964903572</t>
  </si>
  <si>
    <t>Z5195551627</t>
  </si>
  <si>
    <t>C34H40N4O5S</t>
  </si>
  <si>
    <t>Z8810911147</t>
  </si>
  <si>
    <t>C28H36N4O5S</t>
  </si>
  <si>
    <t>Z4964853493</t>
  </si>
  <si>
    <t>C29H38N4O4S</t>
  </si>
  <si>
    <t>Z4964856127</t>
  </si>
  <si>
    <t>C34H41N5O4S</t>
  </si>
  <si>
    <t>Z8810911142</t>
  </si>
  <si>
    <t>Z5195544946</t>
  </si>
  <si>
    <t>Z8810911141</t>
  </si>
  <si>
    <t>Z5195523685</t>
  </si>
  <si>
    <t>Z5195541135</t>
  </si>
  <si>
    <t>Z5195529744</t>
  </si>
  <si>
    <t>C33H38N4O5S</t>
  </si>
  <si>
    <t>Z8810911146</t>
  </si>
  <si>
    <t>Z3828158311</t>
  </si>
  <si>
    <t>Z8810911241</t>
  </si>
  <si>
    <t>C35H43N5O4S</t>
  </si>
  <si>
    <t>Z8810911238</t>
  </si>
  <si>
    <t>Z4964850320</t>
  </si>
  <si>
    <t>Z8810911236</t>
  </si>
  <si>
    <t>C33H39N5O6S2</t>
  </si>
  <si>
    <t>Z5195542714</t>
  </si>
  <si>
    <t>C32H36N4O5S</t>
  </si>
  <si>
    <t>Z4964843310</t>
  </si>
  <si>
    <t>C27H34N4O5S</t>
  </si>
  <si>
    <t>Z4120946630</t>
  </si>
  <si>
    <t>C28H36N4O4S</t>
  </si>
  <si>
    <t>Z5178851668</t>
  </si>
  <si>
    <t>Z5195525701</t>
  </si>
  <si>
    <t>Z5195550999</t>
  </si>
  <si>
    <t>Z5195554260</t>
  </si>
  <si>
    <t>Z5195537537</t>
  </si>
  <si>
    <t>C32H37N5O6S2</t>
  </si>
  <si>
    <t>Z4964862267</t>
  </si>
  <si>
    <t>C33H45N5O4S</t>
  </si>
  <si>
    <t>Z5195562279</t>
  </si>
  <si>
    <t>C33H38N4O4S</t>
  </si>
  <si>
    <t>Z6276295889</t>
  </si>
  <si>
    <t>C32H43N5O4S</t>
  </si>
  <si>
    <t>Z4964861059</t>
  </si>
  <si>
    <t>C29H37N5O5S</t>
  </si>
  <si>
    <t>Z5195510327</t>
  </si>
  <si>
    <t>C28H35N5O5S</t>
  </si>
  <si>
    <t>Z4964849494</t>
  </si>
  <si>
    <t>C34H40N4O4S</t>
  </si>
  <si>
    <t>Z6275483363</t>
  </si>
  <si>
    <t>Z4964912076</t>
  </si>
  <si>
    <t>C31H41N5O4S</t>
  </si>
  <si>
    <t>Z4964897191</t>
  </si>
  <si>
    <t>Z5195528267</t>
  </si>
  <si>
    <t>C31H40N4O4S</t>
  </si>
  <si>
    <t>Z6276295897</t>
  </si>
  <si>
    <t>C32H42N4O4S</t>
  </si>
  <si>
    <t>Z6275528272</t>
  </si>
  <si>
    <t>Hash</t>
  </si>
  <si>
    <t>StructureStringLength</t>
  </si>
  <si>
    <t>StructureStringFormat</t>
  </si>
  <si>
    <t>StructureString</t>
  </si>
  <si>
    <t>BC883539EAC47314235942DED7EB7871</t>
  </si>
  <si>
    <t>1</t>
  </si>
  <si>
    <t>mrv</t>
  </si>
  <si>
    <t>JChemExceldhEAAB+LCAAAAAAAAADNWE1v2zgQvfdXEDqvKfGbDGwXRXrYBZot0Cywe1sospIKsKRCduLk3+8j2Tg27ZhAT4s4ETV8jzOaeaGGnn987tfkqZ023TgsCkargrRDM6664WFR7LphNe42M8YVKz4u5w2wwA+bRfF9u/1xVZa73Y4239u+fh4H2ox9EeevnjfdEWYn6Dg9lLyqWPnPzZfbwJl1w2ZbD00L1qa72gTjl7GptyGYd1yUfT09dUMZ4WU/PcXV/uWV/1T0ebMq3h7pGnOfQCX33bol9+PU11vyxCuKT/UbeWiHdqq37YrcvcAsqEMKlh/mN5/H5rFvh+1yfuOX6Jp6fbudHhsY+nHdNo9YDYM/Pi+KnhWkvtvcbtupHRcFUG2xnNfbsf80TfUL8SOPqxmpOakFqSWpFak1qQ2pLakdqVmFX8wzABgQDBAGDAOIAcUAY8Bx4LhfBzgOHAeOA8eB48Bx4DhwAjgBnPAOgRPACeAEcAI4AZwATgIngZPASR8ZcBI4CZwETgIngVPAQQSkXbc+K3+9/GiRW3JN/sTvV3Idfr4e3L/ZL/997+f25xrXEAdfFDNDtdaWzCy1DEnCVTokDfaKa0lmilqLBM00NZXm3m6ENv7eaX81VDkkBTipK+Gv3DlcUXGtzNuVUy2Q5BnDvBUEIhFKvl4YFdoxwuEDyZYwwrWiwlSMeMfIqoXRSOJgRD1ZBStyyDjMVhEmYEftmIRdwa5hd7Ab2FErZn34jnhxykoTDo8GteHepYEdPiU0sQ/zLdzK+aukzIR7CNzAgR8op70FIWgsOUMMvFIsWKxFcWeMUcl9UhCW1g5ZYIoyqTxYU23DwFCmoUg/5ViwxEFBXnx9MC8rxgID+dBhMasRux8IOAoMyaz96TmEyVAmo0OYEpnwdXXOxAcwXMYouVIx7oqruLDSYXA6tbeAzt6Z+p9YBDXuKFSH2h3Hvh9oaqX2ybdUKG7DwHJrQl2MF6rHcOf/A5Bly0LFLTQQUuiQ5ZD3/WA/Zbykq8jiDnvfvNzvXMv53TisDoakWy2KO7/dAfKtvd+g8n5Lg2WcVu2EN0gRkXEzXP49Lw/u4s3hUvxkKXG01AlBHBP8jnWZII8JfufdE/g5gjom6NTDwfP8nnk6fbKUuRysOSbYLMGeENyvlsKdLMWqy879/CElvsMyHHaSkywlEUl8TWY4iU7ia/Vy4VkilfAKzvlRZzjqV/XCEsHEBiATQaKZ2DBkntSe4diMn0QfsSG5zOGpQEIDk+Gku0toeDKcdBsJDVKGkygkNlQZTqKQ2IBlOIlCYsOW4SQ6iA1ehpPoIDaEGU6ig9hAZjiJDmLDmdm0Ex3EBjXDSXQQG9oMJ9FBbIAznPSNEhrmDCfRQWywM5xEB7Eh33PEWU66H3hORgci0UFs+DMce4aT0YFwZzgZHchUB/78kaEkMojnlQwnkUE831zeEmUig3geyvhJe4twfsr4SWQQz1sZP/pMDjJdjDRnYstIRyYyiGfADCeRQTwzXuaoRAbxjJnpylIdhDNpxk+qA33EOe8n0cHruffUT3nQG5evXwlgePJ1Qfn2XcKHedn06+V/3J2i1HYRAAA=</t>
  </si>
  <si>
    <t>D353A753F75E2425DA395B597A780A14</t>
  </si>
  <si>
    <t>JChemExcelwBAAAB+LCAAAAAAAAADFV9tu4zYQfd+vIPRcU7yTCmwvFtmHFth0gU2B9q1QbCVrwJYWshMnf98zYi4W4xWLvhS+UKTOGY6GR8Ph/OPjbssemn6/6dpFIbkoWNOuuvWmvVsUx0277o77mVRWFh+X8xWwwLf7RfH9cPhxUZbH45Gvvje7+rFr+arbFfH+xeN+M8IcNe/6u1IJIcu/rr5cD5zZpt0f6nbVgLXfXOyHwS/dqj4MzvxkinJX9w+btozwctc/RGt/K0FfwR/36+LtkS5x7xOo7Hazbdht1+/qA3tQguMrfmF3Tdv09aFZs5snDGteIQTLD/Orz93qfte0h+X8ikxsVvX2+tDfrzCw67bN6h7WcPHb50WxkwWrb/bXh6ZvukUBVFMs5/Wh233q+/qJ0RXhaslqxWrNasNqy2rHas/qwOqK1VLgh/sSAAmEBEQCIwGSQEnAJHAKOEV2gFPAKeAUcAo4BZwCTgGngdPAaZoQOA2cBk4Dp4HTwGngDHAGOAOcIc+AM8AZ4AxwBjgDnCVhbBuKyB9PPxrElV2y3/G7ZpcnHxr5+nz99aT/Nj79P/pAFmpRCB60N2wmuKvg6Uxy46hVvPLCspnmUiNSGPcKXtN9gafAfWtCRa1SwRPfDzzBjcGTA2dD0NQqFyQTXFbOEtxIBBNmK0l0w10Igc0czAhD486GAYeXwpG5SvoKdCNtSLvwyVTmpdFcBKyJwT3nmeXewqDHINwKGPSeVRjE0ku8iMFKJskbzC41xrHU0mLcCSYdxivPpMc4llZCtcFLBk0bJTxTmNFiORVNGQRTmFNBRoomtebNe40gWE2tUDIGL6AVXAf4hjfECVWwJywDKE7AJFrviGK4qChAcM1TgGDSeEUmnBJDJKSEkigg8BgPoqBXxUMVFIVA4J7lRkNcjmNhNSKBECg0lYerHnGGJ4FXwSrERRqnmIRRVVGYrICq0VUe7UtX8iCpxdKH0/4z7N34/9XXXFu8mO/6kKKpHPURswqyCc4HWgwnDTJK+ZpSlvObrl2fXLLNelHcUB4C5Ftzu1fP6aZgXb9ueqR2MkDQU4IaEyhXTBP0mEAJ45WgzhHMmECJb3oGOyZQmpwmuHfP4KZd8mMCZeHpGcKYQDl7mlCNCZThp12SYswYNoTpOWS62MMGkuEk6x03nAwnWfK4QWU4yarHDS0TgmThh81vPA+B4ya7/DUaeO6dsebOWMsISSbCGLbdHCec4YSfef1nzuvqjLUq8won0olFQoaTasf+C06aK4ZCJMNJtBMLl2kdqEQ7Q5GTm8ee4Zj/qh2VZpShxMp4kGgnlmSZJw1nOJlUpBKFxJIvk7MThcQSMcNJFBJLygwnUUgsQTOcdEMZStYMJ1FILHEznEQhsSTOcBIdxBI6w0l0EEvuDCfRQSzRM5xEB7Gkn+aYRAfxCJDhJDqIR4YMJ9FBPGJkOIkO4pEkw0lri+EIk+EkOohHnleOPstJ8wFxMjowiQ7ikSrDCWc4GR2Y6gwnowOb7hi0PpkCxSY6eDkSTs6T6MCPKCfTlCfFbPlyuMblu4N3+XYq/zAvV7vt8h8DESMcwBAAAA==</t>
  </si>
  <si>
    <t>6C87C4CC2943E97152DD80B359FDB8B0</t>
  </si>
  <si>
    <t>JChemExcelkRAAAB+LCAAAAAAAAAC9V01v2zgQvfdXEDqvKQ4/RDKwXRTpYRdotkCzwO5tochKasCWCtmJk3+/j2Lq2LRjAj0sbEfU8D3OcPhCDqcfn9cr9tQOm2XfzQriomBt1/SLZfcwK3bLbtHvNhOShoqP82kDLPDdZlZ8325/XJXlbrfjzfd2XT/3HW/6dRH7r543yyPMTvF+eCilEFT+c/PlduRMlt1mW3dNC9ZmebUZjV/6pt6OwbzjolzXw9OyKyO8XA9PcbR/pQhfwZ83i+JtStfo+wQqu1+uWnbfD+t6y56k4PiK39hD27VDvW0X7O4FZsU9UjD/ML353DeP67bbzqc3YYhlU69ut8NjA8O6X7XNI0ZD44/Ps2JNBavvNrfbdmj7WQFUW8yn9bZffxqG+oWFVsDVxGrJasVqzWrD6orVltWO1Z7VJPBDPwFAQBAgBAwBREARYAScBE6GcYCTwEngJHASOAmcBE4Cp4BTwKngEDgFnAJOAaeAU8Ap4DRwGjgNnA6RAaeB08Bp4LSDIFZtyMRfLz9a5JNdsz/x+8qux8/Xg/c3+3t/3/vcvrKvIQU5KyaGk3OGTSquFKaCpyBMbaK50U6yieJaqPFdSkcMeGmcDu/ahSf4pNEvuXdIFZ5OIrUTQr81b0/BySANxMl6xyQ3hCS9PhR32koWQhGOVTAiORZGOPQwYklIwGoMI4LZEyMFO+IkxEmVZmS4MwJ2CzviJQe7hd3DjuWWcIzxmAwuQ9yv8bzFpVxFIdzKB7Pl1tuKTRymZzE9z42DAiaIw8rKjw0tKhsQXkMr+Nfl5MmMjaqyAYucCavGRuVUSAqyqUZLbBTsJaxBCFqLwKg4Ce8jQ0BBoUHSwg0mSCYsSBhejn6QWmvFGAppSA+hWFWZGFulIsR7QyPJVmNDcyWMONu1t4Bu3un6Py0EyR3Fg1TTcYD7BkTjDNYJ6y580GEQQBUEi+QaFZYSGKFGaRpujNERTGOePFI5gveNfRfWRjgVWVhF7DflfsOZT+/6bnHQZMvFrLgLuxQg39r7DZY37ESw9MOiHbDxFxEZ97D539Py4C2+HA4lT4ZSR0OdENQxIWw0lwn6mBA2zD1BniOYY0KVejiYz++Z2VUnQ9nLwdpjgssS3AnB/+pS+JOhSFx2HvoPKfHoyXDoJCdZSiKSeLplOIlO4ml4eeEpkcp4cub8mDMc86t6oUQw8dzORJBoJp7zmZm6MxyX8ZPoI9YRlzkyFchYd2Q46e4y1ikZTrqNjHVNhpMoJNZBGU6ikFg3ZTiJQmKdleEkOoh1WYaT6CDWcRlOooNY92U4iQ5inZjZtBMdxLoyw0l0EOvQDCfRQaxb9xx1lpPuFKG+zR1CiQ5iXZzhmDOcjA5UdYaT0YFKdRDK9AwlkUEs6zOcRAbxGnB529GJDOK1IXN8JzKI14yMn0QG8VqS8ZMWFvaIc95PWluE2DLS0YkM4lUpw0lkEK9WGU4ig3gVy8wn0UG8umX8+DPzyRw/JtHBz+vhqZ/yoP4sf96W0Ty5SZdv1+wP07JZr+b/AR+//BqREAAA</t>
  </si>
  <si>
    <t>003D8F2AE5BA6DD9BD21B2C2D920BA5C</t>
  </si>
  <si>
    <t>JChemExcelmA8AAB+LCAAAAAAAAAC1V9tu2zgQfe9XEHpeU7yJl8B2UaQPu0CzAZoFdt8Wiq2kBmKpkJ04+fs9I+ZiMa5YFFj4QpE8ZzgkD4ej+cfH7R17aPrdpmsXheSiYE276tab9nZRHDbtujvsZlJVsvi4nK+ABb7dLYpv+/33s7I8HA589a3Z1o9dy1fdtoj9Z4+7zQhz0Lzrb0slhCz/ufhyNXBmm3a3r9tVA9Zuc7YbGr90q3o/OPODIcpt3T9s2jLCy23/EK39qwR9BX/crYu3KZ2j7xOo7GZz17Cbrt/We/agBMdX/MZum7bp632zZtdPaNY8YAmWH+YXn7vV/bZp98v5BZnYrOq7q31/v0LDtrtrVvewhoc/Pi+KrSxYfb272jd90y0KoJpiOa/33fZT39dPjJ4IV0tWK1ZrVhtWV6y2rHas9qwOrJYCP/RLACQQEhAJjARIAiUBk8Ap4BTZAU4Bp4BTwCngFHAKOAWcBk4Dp2lA4DRwGjgNnAZOA6eBM8AZ4AxwhjwDzgBnLIRw19AK/PX0vcE6snP2J35X7PzoQy2Xz8+XR/WX8vK1Z/w/+mD71aIQ3Gtn2ExwG+DRTHJjqVQ8OFGxmeZSY0XQ7pSxQ7+At+ivjA9UKuUd8d3AE9wYzBC4yntNpbJeMsFlsBXBjcSiwWyQRDfceu/ZzMKMMNRuKz/gIH5L5oJ0AXQjK59W4ZMJ5qXQXHisvUGfdaziroJBh0a45dHoHAtoxBZLHDhfSSbJG4wuNdqxpbJCuxVMWrQHx6RDO7ZQQp3eSQbtGiXcm3cak6w0lULJuDgepeDaY2wo3QpVsCcsMyhWYKdROksUw0WgBcDQjhYAJo1TZMIqMcxUSiiCJgyP4KiC7hT3wSuaokBfxY02gVmOjdOYKaaoUAQH5TqsIzzxPPhKYd7SWMUkjKpAy1AJqBNV5VC+VCX3kkpsrT+uP8Petf9fdc11hQP0rg4pmWCpjjUJ2HZvnafFttLg5JevR385v+7a9dEj26wXxTXFC0C+Njc79RwWCtb166ZHCCYDBD0mqDGBzvQ0QY8JdLBfCeoUwYwJFKCmR6jGBApn0wT7bg522iU3JlC0nB7BjwkUW6cJYUygSDztkhRjxhC4p8eQ6WYPgT7DSfY7XgwZTrLl8SLJcJJdjxdPZgmSjR8uqfE4BI6X4fL3aOC5dsKaPWEtIySZCGO4HnMcf4Ljf+T13zmvwwlrIXOEE+nEyzzDSbVT/QQnjRVDwpDhJNqJCca0DlSinSEZyY1TneCYX9WOSiPKkAplPEi0E1OnzEz9CU4mFKlEITE1y8TsRCExlctwEoXE1C/DSRQSU8UMJ71QhtQyw0kUElPRDCdRSExdM5xEBzHVzXASHcTUOMNJdBBT6Qwn0UFMvac5JtFBTNUznEQHMbV/5eiTnDRSUJaQ0YFJdBBfHTKcNLcgTkYHpjrByejApHcJvdpU02fbJDp4efWZHOd9nmFOhpDyKPkrX14a8fjuhbJ8e9v8MC/xlr38Dz4Is4CYDwAA</t>
  </si>
  <si>
    <t>8E4BC31142359DAEEBF9BFE394BD6E3A</t>
  </si>
  <si>
    <t>JChemExcelShAAAB+LCAAAAAAAAAC9V8tu2zgU3fcrCK3HlPgmA9tFkS5mgGYCNANMd4UiK6kBSypkJ07+fg7Jxg/aMYEuBnmQujyH9/LygLycfnzpVuS5HdfLoZ8VjFYFaftmWCz7x1mxXfaLYbueMK5Y8XE+bYAFvl/Pih+bzc+rstxut7T50Xb1y9DTZuiKOH71sl4eYbaCDuNjyauKld9uvtwFzmTZrzd137RgrZdX62D8MjT1JgTzjouyq8fnZV9GeNmNz3G277zyvxV9WS+K/ZKuMfYJVPKwXLXkYRi7ekOeeUXxW/1BHtu+HetNuyD3rzAL6pCC+YfpzeeheerafjOf3vgplk29utuMTw0M3bBqmyfMhs5fn2dFxwpS36/vNu3YDrMCqLaYT+vN0H0ax/qV+J7H1YzUnNSC1JLUitSa1IbUltSO1KzCH8YZAAwIBggDhgHEgGKAMeA4cNzPAxwHjgPHgePAceA4cBw4AZwATniHwAngBHACOAGcAE4AJ4GTwEngpI8MOAmcBE4aiGHV+iz88/qzRS7JNfkbf7fkOvzcHny/tbe7keP/7/3c/eJeQwR8VkwM1VpbMrHUMiQDrXRIDuwV15JMFLUWiZhoairNvd0Ibfy30741VDksHjipK+Fb7hxa7KxWZt9yqgWSOWEYt4JADELJt4ZRoR0jHD6QVAkjXCsqTMWId4zsWRiNJA5G7BurYJWWMA6zVYQJ2LFHTMKuYNewO9gN7NgTZn34bh/GPpzK+VZSZsI3hGowge8op70FLnSl0RHQsGLBYq3EZIxRyf2i4VZrh1UyRZlUHqyptqFjKNNQlh9yLFhipyCvPv8YlxVjgYH16jCZ1dCH7wg4CgzJrP3lOYTJsA1GhzAlVur3zTkTF2C4jFFypWLcFVdxYqVD53RoZwGdvTP0P1gENe4oDId9OY5r19HUSu0Ta6lQ3IaO5daEnBsvMo/hzqsXGbQs7KbF/ob0OGQw5HTX2Q0ZL8cqsrjD+TQtd6fLfHo/9IuDLlkuZsW9P5IA+do+rLGr/tiBZRgX7YhTvojIeGDN/52WB1/x43AqfjKVOJrqhCCOCf5UuUyQxwR/Ou4I/BxBHRN06uFgPX9mVqdPpjKXgzXHBJsl2BOC+92tcCdTseqycz9+SIn3TIbDTnKSpSQiiVdZhpPoJF59lzeeJVIJ12TOjzrDUb+rF5YIJl7SmQgSzcRLPbNSe4ZjM34SfcSi4TKHpwIJRUaGk54uoSjJcNJjJBQxGU6ikFj0ZDiJQmKRlOEkColFVYaT6CAWYRlOooNYtGU4iQ5ikZfhJDqIRWHm0E50EIvIDCfRQSw6dxxxlpOeFL4wzehApDdKKGozHHmGk9GBUGc4GR2IVAe+xs5QEhnEmjzDSWQQa/jLR4hIZBBr/sxVnMggvhEu+5GJDOKbIuOHn+bggHPeTyoDH1tGOjKtLcI7J8NJZBDfRRlOIoP4jsqsJ9FBfHdl/Ngz69EZP4kO3t52p37Kg1qyfHvmonvyBC737+MP07LpVvP/AO68fAFKEAAA</t>
  </si>
  <si>
    <t>68228AFF8BC03BA786F6D67E910999F5</t>
  </si>
  <si>
    <t>JChemExcelKw8AAB+LCAAAAAAAAACtV01v2zgQvfdXEDqvKX6LDGwXRXrYBZot0Cywe1sotpIaiKVCduLk3+8bMU4s1hWLYhEHJEfvcciZJ3I0f/+0vWePTb/bdO2ikFwUrGlX3XrT3i2Kw6Zdd4fdTCori/fL+QpY4Nvdovi633+7KMvD4cBXX5tt/dS1fNVti/j84mm3GWEOmnf9XamEkOU/V5+uB85s0+72dbtqwNptLnaD8VO3qvfDYn7gotzW/eOmLSO83PaPcbZ/laCf4E+7dfG2pUs8+wAqu93cN+y267f1nj0qwfETv7G7pm36et+s2c0zzJoHhGD5bn71sVs9bJt2v5xf0RSbVX1/ve8fVjBsu/tm9YDZ0Pnj46LYyoLVN7vrfdM33aIAqimW83rfbT/0ff3MqEe4WrJasVqz2rDastqxumK1Z3VgtRT4x3MJgARCAiKBkQBJoCRgEjgFnKJ5gFPAKeAUcAo4BZwCTgGngdPAaXIInAZOA6eB08Bp4DRwBjgDnAHO0MoMBHDf0M7/ev7WIH7skv2J/2t2efJHls8v/c8n41P75B9SrhbFTEmuvHFshmw46zUji1FDR3AdKs9m0vMQREAncGllGCxCVBYdxy3Q6FiAvRk6lfSYUBpuK+xsJjWXIhBY8uAsWRScWoWO4FYIM3SEMsB4bjy1FcjB0FgIX7FZ4MqS/dgS03tFwKBobViIrzC2ACDOry0EJQMWqPDckUvYkS/480g19ipNYIpXBms2MCKvFkYbmIMxOIYVeCQwwFgJBr+VFe7N75t/7akFzg2xqrj0Wg2x0qpyBXtGvGlQYeeIZOUhJQRbSlsxhYg4oWjsNKSB2EuhBpxAOKm1pnIMfCuxTcwupIDd8uARQOTBWKdpbJSFfdi2GZ4LyBd47ej5sfXcSZr/+Nwgxc4SD/OgVdz50za1Y93mnP3/Ghuu1ImfwJ04dXtskXWN/GFbYBm89OXrW7+c33Tt+qTLNutFcUNHBSBfmtudejkRCtb166ZHdmgCgp4S1JhAr/M0QY8J9E6/EtQ5ghkT6Gya9mDHBDrJpgnuuz246SVVYwIdlNMe/JhAx+o0IYwJdAhPL0mKMWM4s6d9yDTZwxmf4ST5jndChpOkPN4hGU6S9XjnZEKQJH64n8Z+CBzvweXvcYKX0ZnZ3JnZMkKSiTCGmzHH8Wc4/ker/ju36nBmtpB5hRPpxHs8w0m1Y3+Ck54VQ62Q4STaibXFtA5Uop2hDsn5sWc45lezoNITZaiCMitItBOrpsxO/RlO5ihSiUJiVZY5sxOFxCouw0kUEqu+DCdRSKwSM5z0QhmqygwnUUisQjOcRCGxas1wEh3EKjfDSXQQq+IMJ9FBrKIznEQHsep+5eizV3GqA4pBRgcm0UGs6jOcVAfEyejApDogTkYHJr1l6GtDT79zJtHB8atk0k+ig2pEOXFTnhRl5fE7Dt3vvvHKtw/Ad/MSH77L/wB0L4SFKw8AAA==</t>
  </si>
  <si>
    <t>0200F5DD62CBEB021D13ADF7C42D4EB6</t>
  </si>
  <si>
    <t>JChemExceltA8AAB+LCAAAAAAAAACtV01vGzcQvedXEHuuuDv8piEpCJxDCyQNUBdob8VaWjsCrN1gJVv2v+8jGcsSpYhFUEjCcofvcTjDJ3I4ff+8fmBP3bhZDf2sIt5UrOsXw3LV38+q3apfDrvNhISm6v18ugAW+H4zq75ut9+u6nq32/HF127dPg89XwzrKvVfPW9WR5id5MN4X4umofrvz59uImey6jfbtl90YG1WV5to/DQs2m2czA9c1Ot2fFr1dYLX6/EpjfaPaMK34c+bZfUW0jX6PoDK7lYPHbsbxnW7ZU+i4fg2v7D7ru/Gdtst2e0LzJJ7pGD+bvr547B4XHf9dj79HIZYLdqHm+34uIBhPTx0i0eMhsZvH2fVmirW3m5utt3YDbMKqK6aT9vtsP4wju0LC62Aa4m1grWStYq1mrWGtZa1jrWetdTgh34CgIAgQAgYAoiAIsAIOAGcCOMAJ4ATwAngBHACOAGcAE4CJ4GTwSFwEjgJnAROAieBk8Ap4BRwCjgVZgac0hDBQxei//PlW4ccsmv2O35f2HX8fDl4P7T/18/Nd941Fl7MqonlxhjHJo47QgLwVB4Jgb0RRrGJ5s4h+InhtjEi2K00Nrx7E56Wa4+AgVOmkeEpvMcTq2m0fXsKbiQSOCH0O8kgAKnV64O4NJ6YgA8kUsEI15pL2xALjpExB6NVzMOItaIGVuUYCZidZiRhx7qQgl3DbmD3+s3tm/vGh6fiZOM7xGhBCA3tTbBgSNMYNCR0qilanFPIARFXIgQJN8Z4REWak9IBbLhxsWE5GagndHmKltSo2EvIN/pVQxQZiM/EwZyBBkJDwlFkKHLuu+c4TULarYnTVIgsrJP3NgVghUqzFFqneTdCp4G1iY3Trr0FdPpB1/9ukdz6I6ceq3A8i33DcKdMSKPjUgsXG044GzNsg4QCRvigTeTLUVw7h9WMyfDIV8zgvrHvskFsTWIJjx1nWu/3i/n0duiXB022Ws6q27DJAPJHd7fBGoaNBJZhXHYj9u0qIdMWNP9rWh+8pZfDocTJUPJoqBOCPCaEfeIyQR0Twn63J4hzBH1MMLmHg3h+LURnToaylydrjwmuSHAnBP+zS+FPhqLmsvPQf0hJJ0eBQyc5KVIykaTDqcDJdJIOs8sLT5lU4sFX8qPPcPTP6oUywaRjtzCDTDPpmC5E6s5wXMFPpo9UBlzmiFwgsWwocPLdJZYZBU6+jcSypMDJFJLKmAInU0gqewqcTCGpTCpwMh2ksqrAyXSQyrACJ9NBKtsKnEwHqczbc+TZTTvXQSgBCzqQmQ5SGVngiDOcgg5kfqIETukQynUQqtoCJZNBqoILnEwGqWq+/NeWmQxSlV3wk8kgVeUFP5kMUhVfOIqbMznwl/2oXAY23BQKfjIZpJtFgZPJIN1ECpy8tog3l0I8mQ7STafgx5yJRxX8ZDp4vU2d+qkParz69UKJ5slls367ib6b1riBz/8FQFC84bQPAAA=</t>
  </si>
  <si>
    <t>6BC38E903FF4E42D2888EC9D29DD9855</t>
  </si>
  <si>
    <t>JChemExcelzQ4AAB+LCAAAAAAAAAClV9tu4zYQfd+vIPRcU7xfAtuLRfahBTZdYFOgfSsUWckKiKWF7MTJ3/dQdBKL8YpFC9vgRedwhsPj4Wj58Wl7Tx6bYdf23arglBWk6ep+03Z3q+LQdpv+sFtwoXnxcb2sgQW+262K7/v9j4uyPBwOtP7ebKunvqN1vy3i84unXTvBHCTth7tSMMbLv66+XI+cRdvt9lVXN2Dt2ovdOPmlr6v96MxPTJTbanhsuzLCy+3wGFf7W7DwZfRptynetnSJZ59AJbftfUNu+2Fb7cmjYBRf9gu5a7pmqPbNhtw8Y1pSjxCsPyyvPvf1w7bp9uvlVViirav76/3wUGNi29839QNWQ+e3z6tiywtS3eyu983Q9KsCqKZYL6t9v/00DNUzCb2AqzipBKkkqRSpNKkMqSypHKk8qTjDD885ABwIDggHhgPEgeKAceAEcCKsA5wATgAngBPACeAEcAI4CZwETgaDwEngJHASOAmcBE4Cp4BTwCnglMTh3zdh1388/2gQO3JJfsfvmlyefMLM12P/68n4dH7mg8MWq2LBFeUCO1pwTZmwHB1DtRk7ljKFDYRH1o8zimqN0Cy4pMwZg46g1hiFDqeSIToLzijXVpKFo8YjFGilRWgWhnpmYQiLGTmOtbN4bqnhToSxU6G1VFmlA06qsKCm3DHwJJ5b8dYKqnlYh1NuvSPBLCJ5bDhVzmoiqBPwF3vUyhONSWcIDAmcmcOk9sRj0hsCt53ACWFDcJ8R7FDBX4ItO6Hkm7mXllFvQ6so06MbDH5bPUbCKwEtPiO+YDMjYJJpyOXYWCxhLBxQIfLHkaXeQz1wx7vglbfKAeIVjGNSMBF8BAS+YncMIcUYoWXBZ8+cC77CF+AQOmcQBINzg8LC0RqYwJ7gqiDjoYWWUyFCm86/jMGz5+b/71hBK6frG0jgdHxsoQTpGKLmDeK5Xpav/+X18qbvNidd0m5WxU1IAIB8a2534vg/L0g/bJoBOTUsEKCnBDElhD/pPEFOCSGHvBLEOYKaEkLGmbegp4SQn+YJ5t0ezLxLdkoI6W/egpsSQrKcJ/gpIaTWeZc4mzLGTDxvg6eHPWbuDCc575jpM5zkyOPNkOEkpx5vkkwIkoMfb52pnQCOt9v617jAcXRmNXNmtYyQeCKM8b7LcdwZjvuZ13/mvPZnVvOZv3AinXg7ZzipdvS/4KS5YqwAMpxEO7FimNeBSLQzVhc5O/oMR/1X7Yg0o4y1TcaDRDuxFsrs1J3hZFKRSBQSa61Mzk4UEmuzDCdRSKzlMpxEIbH2y3DSC2WsFTOcRCGxtsxwEoXEWjTDSXQQa9cMJ9FBrHUznEQHsTZ+5ciznFQHYT8ZHahEB7H2znD4e47K6EClOgicjA5UesuE94FMplBpbXF8d5i1k+jATignZsqTAqt8edNC991bWPn2ivZhWeLVdP0PykOTec0OAAA=</t>
  </si>
  <si>
    <t>BB913A0F3E1EFDEE19D2C1B3085627A1</t>
  </si>
  <si>
    <t>JChemExcelZQ8AAB+LCAAAAAAAAACtV01vGzcQvedXEHuuuBx+LElDUhA4hxZIGiAu0N6KtbR2BFi7wUq27H/fR9KRJUoRgaCQ7OUO3+MMh0/kcPr+ef3Anrpxsxr6WUVcVKzrF8Ny1d/Pqt2qXw67zYSkoer9fLoAFvh+M6u+bbffr+p6t9vxxbdu3T4PPV8M6yr1Xz1vVkeYneLDeF9LIaj+5/Onm8iZrPrNtu0XHVib1dUmGj8Ni3Ybg/mJi3rdjk+rvk7wej0+pdH+lSJ8BX/eLKu3KV2j7wOo7G710LG7YVy3W/YkBcdX/Mbuu74b2223ZLcvMCvukYL5u+nnj8Picd312/n0cxhitWgfbrbj4wKG9fDQLR4xGhp/fJxVa6pYe7u52XZjN8wqoLpqPm23w/rDOLYvLLQCriXWStYq1mrWGtY2rLWsdaz1rCWBP/QTAAQEAULAEEAEFAFGwEngZBgHOAmcBE4CJ4GTwEngJHAKOAWcCg6BU8Ap4BRwCjgFnAJOA6eB08DpEJmGAB66MPO/Xr53yB+7Zn/i7wu7jp8vB+9v9sP/lz43r6xrLLmcVRPDyTnDJg1XCiHjKQhTmGhutJNsorgWKr5L6YgBL43T4V278ASfNPol9w4pwdNJpHBC6Lfm7Sk4GUyXOFnvmOSGkIzXh+JOW8lCKMKxBkatmYURDj2MSD0JWI1hRDB7YqRgR5yEOKnRjAx3RsBuYQ/xvvp786tcQyGcxgez5dbbhk0cwreAe24cVnICP1Y2Pja0aGxAeI01x0+QkycTG01jAxY5EVbFRuNUmDSypaIlNSr2EnIcgtIiMBpOwvvEEFBCaJC0cIMJkAkJD8PL6Aeps1bEUEhDQgjFqsak2BqVIN4biiTbxIbmShhxtmtvAd38pOv/shDkcuQLaaRj5/sGFtwZrAE5LnzQEBqmCWJD4owKywSMUFFWhhtjdAJTzIFHmiJ439h3Ie/CqcTCCmFPqPebwnx6O/TLgyZbLWfVbdhJAPna3W2wdGG3gGUYl92IzblKyLTPzP+e1gdv6eVwKHkylDoa6oSgjglhM7hM0MeEsKntCfIcwRwTmtzDwXx+L8yuORnKXg7WHhNckeBOCP5Xl8KfDEXisvPQf0hJx0OBQyc5KVIykaQTqMDJdJJOrMsLT5lU4ulW8mPOcMyv6oUywaSztRBBppl0Fhdm6s5wXMFPpo901l/myFwgsTYocPLdJdYSBU6+jcTao8DJFJJqlQInU0iqbQqcTCGpFipwMh2k2qnAyXSQaq0CJ9NBqs32HHWWk+sgzKegA5XpINV+BU6ug8Ap6EDlOgicgg5UroNQihYomQxS6VrgZDJIpe7ln6nKZJBK44KfTAaplC74yWSQSu+CH38mB+6yHy3OxFaQjs5kkK4DBU4mg3R9KHAyGaTrRmE+eW0RrycFP7kO/BHnvJ9MBz+uQKd+6oN6rf5xA0Tz5HZYv10d301rXJnn/wH89YoXZQ8AAA==</t>
  </si>
  <si>
    <t>8EDE169DE59C9AAA977A85F729B33FFD</t>
  </si>
  <si>
    <t>JChemExcelZQ8AAB+LCAAAAAAAAACtV01vGzcQvedXEHuuuBx+LElDUhA4hxZIGqAu0N6KtbR2BFi7wUq27H/fR9KRJUoRi6CQhOUO3+MMh0/kcPr+ef3Anrpxsxr6WUVcVKzrF8Ny1d/Pqt2qXw67zYSkoer9fLoAFvh+M6u+brffrup6t9vxxddu3T4PPV8M6yr1Xz1vVkeYneLDeF9LIaj++/Onm8iZrPrNtu0XHVib1dUmGj8Ni3Ybg/mBi3rdjk+rvk7wej0+pdH+kSJ8BX/eLKu3KV2j7wOo7G710LG7YVy3W/YkBcdX/MLuu74b2223ZLcvMCvukYL5u+nnj8Picd312/n0cxhitWgfbrbj4wKG9fDQLR4xGhq/fZxVa6pYe7u52XZjN8wqoLpqPm23w/rDOLYvLLQCriXWStYq1mrWGtY2rLWsdaz1rCWBH/oJAAKCACFgCCACigAj4CRwMowDnAROAieBk8BJ4CRwEjgFnAJOBYfAKeAUcAo4BZwCTgGngdPAaeB0iExDAA9dmPmfL9865I9ds9/x+8Ku4+fLwfuh/b99bl5Z11hyOasmhpNzhk0arhRCxlMQpjDR3Ggn2URxLVR8l9IRA14ap8O7duEJPmn0S+4dUoKnk0jhhNBvzdtTcDKYLnGy3jHJDSEZrw/FnbaShVCEYw2MWjMLIxx6GJF6ErAaw4hg9sRIwY44CXFSoxkZ7oyA3cIe4n319+ZXuYZCOI0PZsuttw2bOIRvAffcOKzkBH6sbHxsaNHYgPAaa46/ICdPJjaaxgYsciKsio3GqTBpZEtFS2pU7CXkOASlRWA0nIT3iSGghNAgaeEGEyATEh6Gl9EPUmetiKGQhoQQilWNSbE1KkG8NxRJtokNzZUw4mzX3gK6+UHX/2UhyOXIF9JIx873DSy4M1gDclz4oCE0TBPEhsQZFZYJGKGirAw3xugEppgDjzRF8L6x70LehVOJhRXCnlDvN4X59HbolwdNtlrOqtuwkwDyR3e3wdKF3QKWYVx2IzbnKiHTPjP/a1ofvKWXw6HkyVDqaKgTgjomhM3gMkEfE8KmtifIcwRzTGhyDwfz+bUwu+ZkKHs5WHtMcEWCOyH4n10KfzIUicvOQ/8hJR0PBQ6d5KRIyUSSTqACJ9NJOrEuLzxlUomnW8mPOcMxP6sXygSTztZCBJlm0llcmKk7w3EFP5k+0ll/mSNzgcTaoMDJd5dYSxQ4+TYSa48CJ1NIqlUKnEwhqbYpcDKFpFqowMl0kGqnAifTQaq1CpxMB6k223PUWU6ugzCfgg5UpoNU+xU4uQ4Cp6ADlesgcAo6ULkOQilaoGQySKVrgZPJIJW6l/+mKpNBKo0LfjIZpFK64CeTQSq9C378mRy4y360OBNbQTo6k0G6DhQ4mQzS9aHAyWSQrhuF+eS1RbyeFPzkOvBHnPN+Mh18vwKd+qkP6rX6+w0QzZPbYf12dXw3rXFlnv8LUNrCLmUPAAA=</t>
  </si>
  <si>
    <t>E3CCDA491515A2C6A483AB568491A06E</t>
  </si>
  <si>
    <t>JChemExcelzQ4AAB+LCAAAAAAAAAClV9tu4zYQfd+vIPRcU7xfAtuLRfahBTZdYFOgfSsUW8kKsKSF7MTJ3/dQdGKL8ZpFCzvhRedwhsPj4Wj+8bndkKd62DZ9tyg4ZQWpu1W/brqHRbFvunW/38640Lz4uJyvgAW+2y6K77vdj6uy3O/3dPW9bqvnvqOrvi3i86vnbTPB7CXth4dSMMbLv26+3I6cWdNtd1W3qsHaNlfbcfJLv6p2ozM/MVG21fDUdGWEl+3wFFf7W7DwZfR5uy6OW7rGs0+gkvtmU5P7fmirHXkSjOLLfiEPdVcP1a5ek7sXTEvqEYLlh/nN53712Nbdbjm/CUs0q2pzuxseV5ho+029esRq6Pz2eVG0vCDV3fZ2Vw91vyiAqovlvNr17adhqF5I6AVcxUklSCVJpUilSWVIZUnlSOVJxRn+8JwDwIHggHBgOEAcKA4YB04AJ8I6wAngBHACOAGcAE4AJ4CTwEngZDAInAROAieBk8BJ4CRwCjgFnAJOSRz+pg67/uPlR43YkWvyO/5uyfXJJ8x8PfS/noyP86f/331w2GJRzLiiXGBHM64pE5ajY6g2Y8dSprCB8Mj6cUZRrRGaGZeUOWPQEdQao9DhVDJEZ8YZ5dpKMnPUeIQCrbQIzcxQzywMYTEjx7F2Fs8tNdyJMHYqtJYqq3TASRUW1JQ7Bp7EcyuOraCah3U45dY7EswikoeGU+WsJoI6AX+xR6080Zh0hsCQwJk5TGpPPCa9IXDbCZwQNgT3GcEOFfwl2LITSh7NvbaMehtaRZke3WDw2+oxEl4JaPEF8QWbGQGTTEMuh8ZiCWPhgAqRP4ws9R7qgTveBa+8VQ4Qr2Ack4KJ4CMg8BW7YwgpxggtCz575lzwFb4Ah9A5gyAYnBsUFo7WwAT2BFcFGQ8ttJwKEdp0/nUMnj03/3/HClo5Xd9AAqfjQwslSMcQNW8Qz+W8fPstL+d3fbc+6ZJmvSjuQgIA5Ft9vxWH33lB+mFdD8ipYYEAPSWIKSH8SC8T5JQQcsgbQZwjqCkhZJzLFvSUEPLTZYJ5twdz2SU7JYT0d9mCmxJCsrxM8FNCSK2XXeJsyhgz8WUbPD3sMXNnOMl5x0yf4SRHHm+GDCc59XiTZEKQHPx460ztBHC83Za/xgUOozOrmTOrZYTEE2GM912O485w3M+8/jPntT+zms/8hBPpxNs5w0m1o/8FJ80VYwWQ4STaiRXDZR2IRDtjdZGzo89w1H/VjkgzyljbZDxItBNrocxO3RlOJhWJRCGx1srk7EQhsTbLcBKFxFouw0kUEmu/DCe9UMZaMcNJFBJrywwnUUisRTOcRAexds1wEh3EWjfDSXQQa+M3jjzLSXUQ9pPRgUp0EGvvDIe/56iMDlSqg8DJ6EClt0x4H8hkCpXWFod3h4t2Eh3YCeXETHlSYJWvb1rovnsLK4+vaB/mJV5Nl/8ASdfhWM0OAAA=</t>
  </si>
  <si>
    <t>6E20543D08A77182C8E5E74481554EFE</t>
  </si>
  <si>
    <t>JChemExcelZQ8AAB+LCAAAAAAAAACtV9tu2zgQfe9XEHquKQ5vogLbRZE+7ALNBmgW2H1bKLaSGrClQnbi5O/3kEx8oV0TKArb0Gh4Dmc4OqaG408vqyV7bof1ou8mBXFRsLab9fNF9zgptotu3m/XI5KGik/T8QxY4Lv1pPi+2fy4Ksvtdstn39tV89J3fNavijh+9bJeHGG2ivfDYymFoPLfm693gTNadOtN081asNaLq3Vwfu1nzSYk85MQ5aoZnhddGeHlaniOs/0nhf8K/rKeF/slXWPsM6jsYbFs2UM/rJoNe5aC4ys+sse2a4dm087Z/SvcitcowfTD+OZLP3tatd1mOr7xUyxmzfJuMzzN4Fj1y3b2hNlg/PllUqyoYM39+m7TDm0/KYBqi+m42fSrz8PQvDJveVxDrJGsUazRrDGssaypWONYU7OGBH4YJwAICAKEgCGACCgCjICTwEk/D3ASOAmcBE4CJ4GTwEngFHAKOOUDAqeAU8Ap4BRwCjgFnAZOA6eB0z4zDQEsW7/yv19/tKgfu2Z/4XfLrsPn9uD+/Xq7G9njzn/u3ljXeORyUowMJ+csG1muFNLFVRDSH2lutFNspLgWSBX3UjqMGy6NM/5eO38FnzTwktcOJcHVSZRwRBivzP4qOBkslzhVtWOSG0Ix3i6KO11J5lMRNbNwasMqOJ1kNZwoOwl4jWVEcNeSkYIfeRLyJAu/4c4IxaiCHyV9j7ePq5wln46tvbviVV1VbOSQfoX7mhsnfbqCV7ISwdDCOo+otfRMyamGGLxhbVgaaiLeDOvwfEfISqvgiUbBXn2NfVKYDG6LcIIiI5QVBkmfABZAxuk4vQxxULqqopAKaT+945WyNuZmVYTUtZGBVNlgaK5EME6Hdh7QzU+GfpeHIJejWCgjHQffGXjgzvqSOy5qqYNhrBcfCmdU5QJGKNKhTMYYG8GE/9GIapQpgHfGbgh1F16knmWdwZ5Q7jaF6fi+7+YHJlvMJ8W930kA+dY+rPHo/G4BTz/M2wGbcxGRcZ+Z/jMuD+7izeFU8mQqdTTVCUEdE/xmcJmgjwl+U9sR5DmCOSbYNMLBev7IrM6eTFVdTrY6JrgswZ0Q6l99FPXJVCQuB/fjh5T4eshw6KQmWUoikvgGynASncQ31uUHT4lUwtstF8ec4Zhf1Qslgonv1kwGiWbiuzizUneG4zJxEn3Ed/1ljkwFEnqDDCfdXUIvkeGk20joPTKcRCGxV8lwEoXE3ibDSRQSe6EMJ9FB7J0ynEQHsdfKcBIdxN5sx1FnOakO/HoyOlCJDmLvl+GkOvCcjA5UqgPPyehApTrwrWiGksggtq4ZTiKD2Ope/puqRAaxNc7ESWQQW+lMnEQGsfXOxKnP1MBdjqPFmdwy0tGJDOJxIMNJZBCPDxlOIoN43MisJ+0twvEkEyfVQX3EOR8n0cH7Eeg0TnnQr5XvJ0CYJ6fDcn90/DAucWSe/g961wCYZQ8AAA==</t>
  </si>
  <si>
    <t>B41464E73019A6E94C52A32E8E64A660</t>
  </si>
  <si>
    <t>JChemExcelzQ4AAB+LCAAAAAAAAAClV9tu2zgQfe9XEHpeU7xfAttFkT7sAs0GaBbYfVsotpIKiKRCduLk7/dQdGKLcc2iC9vgRedwhsPj4Wj+8bl9IE/1sGn6blFwygpSd6t+3XT3i2LXdOt+t5lxoXnxcTlfAQt8t1kU37bb7xdludvt6Opb3VbPfUdXfVvE5xfPm2aC2UnaD/elYIyX/1x9uRk5s6bbbKtuVYO1aS424+SXflVtR2d+YKJsq+Gp6coIL9vhKa72r2Dhy+jzZl0ctnSJZ59AJXfNQ03u+qGttuRJMIov+43c1109VNt6TW5fMC2pRwiWH+ZXn/vVY1t32+X8KizRrKqHm+3wuMJE2z/Uq0eshs4fnxdFywtS3W5utvVQ94sCqLpYzqtt334ahuqFhF7AVZxUglSSVIpUmlSGVJZUjlSeVJzhh+ccAA4EB4QDwwHiQHHAOHACOBHWAU4AJ4ATwAngBHACOAGcBE4CJ4NB4CRwEjgJnAROAieBU8Ap4BRwSuLwH+qw679evteIHbkkf+J3Qy6PPmHmet+/Phq/ttdvTw64ow8OWyyKGVeUC+xoxjVlwnJ0DNVm7FjKFDYQHlk/ziiqNUIz45IyZww6glpjFDqcSobozDijXFtJZo4aj1CglRahmRnqmYUhLGbkONbO4rmlhjsRxk6F1lJllQ44qcKCmnLHwJN4bsWhFVTzsA6n3HpHgllEct9wqpzVRFAn4C/2qJUnGpPOEBgSODOHSe2Jx6Q3BG47gRPChuA+I9ihgr8EW3ZCyYO515ZRb0OrKNOjGwx+Wz1GwisBLb4gvmAzI2CSachl31gsYSwcUCHy+5Gl3kM9cMe74JW3ygHiFYxjUjARfAQEvmJ3DCHFGKFlwWfPnAu+whfgEDpnEASDc4PCwtEamMCe4Kog46GFllMhQpvOv47Bs6fm/+9YQSvH6xtI4Hi8b6EE6Rii5g3iuZyXb//l5fy279ZHXdKsF8VtSACAfK3vNmL/Py9IP6zrATk1LBCgxwQxJYQ/6XmCnBJCDnkjiFMENSWEjHPegp4SQn46TzDv9mDOu2SnhJD+zltwU0JIlucJfkoIqfW8S5xNGWMmPm+Dp4c9Zu4MJznvmOkznOTI482Q4SSnHm+STAiSgx9vnamdAI632/L3uMB+dGI1c2K1jJB4Iozxvstx3AmO+5HXf+e89idW85m/cCKdeDtnOKl29E9w0lwxVgAZTqKdWDGc14FItDNWFzk7+gRH/ap2RJpRxtom40GinVgLZXbqTnAyqUgkCom1ViZnJwqJtVmGkygk1nIZTqKQWPtlOOmFMtaKGU6ikFhbZjiJQmItmuEkOoi1a4aT6CDWuhlOooNYG79x5ElOqoOwn4wOVKKDWHtnOPw9R2V0oFIdBE5GByq9ZcL7QCZTqLS22L87nLWT6MBOKEdmyqMCq3x900L33VtYeXhF+zAv8Wq6/A//RFlJzQ4AAA==</t>
  </si>
  <si>
    <t>1E388827D9399AE8DA5B4ED0DE954774</t>
  </si>
  <si>
    <t>JChemExcelHg8AAB+LCAAAAAAAAAClV11vGjkUfe+vsOZ58fj6a+wIqKr0YVdqt1Kz0u7bagKTFCnMVAMJyb/fY7shYCiWugJkz/U5vr7XB/vO9P3z+oE9deNmNfSzirioWNcvhuWqv59Vu1W/HHabCUlD1fv5dAEs8P1mVn3bbr9f1fVut+OLb926fR56vhjWVRq/et6sjjA7xYfxvpZCUP3P5083kTNZ9Ztt2y86sDarq000fhoW7TYu5icu6nU7Pq36OsHr9fiUZvtXivAV/HmzrN5CusbYB1DZ3eqhY3fDuG637EkKjq/4jd13fTe2227Jbl9gVtwjBfN3088fh8Xjuuu38+nnMMVq0T7cbMfHBQzr4aFbPGI2dP74OKvWVLH2dnOz7cZumFVAddV82m6H9YdxbF9Y6AVcS6yVrFWs1aw1rLWsbVjrWOtZSwI/jBMABAQBQsAQQAQUAUbASeBkmAc4CZwETgIngZPASeAkcAo4BZwKDoFTwCngFHAKOAWcAk4Dp4HTwGmFzX/oQtR/vXzvkDt2zf7E7wu7jp8vB8+v7evYYe/c5+YH5xqbLWfVpOHWWscmjjtC0Gi1RxJgF9JqNjHcOQQ8sbwRVgZ7o2wTnr0NbcONR5DAaStUaKX3aLGD1jRvreRWIWkTwrhTDJuujH5tiCvriUn4QPI0jHBtuGoEseAYWXIwNpp5GLE/JGDVjpGE2RlGCnbsxd7NmzvhQ6s5NfEZgmuMix3jbbBgCissOgpaNBQtzmnETMS1DEGRRpY8oiDDSZsAtty62Gk4WSgkDHmKltSp2EvIL8a1IIoMxGPjZM5in0NHwVFkaHLuh+e4TEKaGxuXqQUEgn3xvkkBNFKnVUpj0rqFNGliY2PndGhvAZ1+MvQ/LYo3/siFR86Pfe47ljttQ9IcV0a62HHSNTGfTRBIwEgflIfsOIo75bB3MXSP7MR87Tv7oSZISSSW9DhDpvX+BJhPb4d+edBlq+Wsug3HBiBfu7sNdiwcDbAM47IbcRJXCZkOlfnf0/rgKT0cTiVPplJHU50Q1DEhnEmXCfqYEE6wPUGeI5hjgs09HMTzeyE6ezJVc3mxzTHBFQnuhOB/dSv8yVQkLjsP44eUdBcUOHSSkyIlE0m6bgqcTCfperq88ZRJJV5lJT/mDMf8ql4oE0y6SAsryDSTLt5CpO4MxxX8ZPpIF/tljswFEguBAic/XWLhUODkx0gsNAqcTCGpMClwMoWkQqbAyRSSCp8CJ9NBKpQKnEwHqbDac9RZTq6DsLaCDmSmg1S4FQ5tccpRBR2oXAeBU9CBOnOdFGSg8gsl1p0FTiaDVKde/supTAapri34yWSQ6uCCn0wGqW4u+HFnclA4QpQ/s7aCdHQmg1TLFziZDFLtX+BkMkjvCpfj0ZkO0rtFwU+uA3fEOe8n08Hr+8upn/qg9qpfX93QPXmtq9/e+d5Na7zrzv8DX0GWaR4PAAA=</t>
  </si>
  <si>
    <t>22DC2BB87A74164633BC149EEF83B3F6</t>
  </si>
  <si>
    <t>JChemExcelmA4AAB+LCAAAAAAAAACdV01v2zgQvfdXEDrXFDn8EBnYLor0sAs0G6BZYPe2UGwlNRBLhezEyb/fRyp2LMY1i8IySA7fmyFnRuRo+ul5/cCemn6z6tpZIbkoWNMuuuWqvZ8Vu1W77HabiSQji0/z6QJY4NvNrPi+3f64KMvdbscX35t1/dy1fNGti2H+4nmzGmF2inf9fUlCyPLfq683kTNZtZtt3S4asDari00Ufu0W9TYu5icmynXdP63acoCX6/5p0PYfifAI/rxZFm9busTcZ1DZ3eqhYXddv6637IkExyM+svumbfp62yzZ7QvEinu4YP5hevWlWzyum3Y7n14FFatF/XCz7R8XEKy7h2bxCG3o/PllVqxlwerbzc226ZtuVgDVFPNpve3Wn/u+fmGhF3C1ZDWxWrFas9qw2rK6YrVjtWe1FPhjXgIggZCASGAkQBIoCZgEjoCjoAc4Ao6AI+AIOAKOgCPgFHAKOBUMAqeAU8Ap4BRwCjgFnAZOA6cJgX9owo7/fvnRwG/skv2F/w27PPoFyfVr//povG+vD8jrES/+EGaaFROSnJy2bIIIWOMUCxJNsSO48pVjE+m498Kj47k00keJEJVBx3IDNDoGYKdjp5IOCqXmpsJuJlJxKXwAS+6tCRKCUUPoCG6E0LEjSAPjuHahrUD2OoyFcBWbeE4myPdtYDpHAegprA0LcRXGBgD49tAiiaTHAgnzNpiEHDGCPYfwYq9Se0a80lizhhCxNBAazyyE3jKswCFoB0NvBpULrefaRudUXDpF0TmKKluwFzg4DCpsFa6rHPIF3pXSVIzgAisojK1C/OFsKSjiBPwXWqMry8A3EvuCdiEF5IZ7B4/B8dpYFcaaDORxnzrOC+Qo8MqG+X3ruJVB/35eI6bWBB70oCVu3XGbyrFufUr+u2PNiY70em7FsZl9i7AqBAjbAEvjTS4Pr/J8etu1y6MuWy1nxW14/wH51txt6PU1L1jXL5se0QgKAvSYQGNCeEfPE9SYEI6QA4FOEfSYEA6c8xbMmBCOp/ME+24P9vySqjEhnH7nLbgxIZyV5wl+TAgn6/klSTFmxIP4vA2ZBjse3BlOEu/hoM9wkpAPF0OGk0R9uEgyLkgCHy+dsZ0AHi63+R+DgtfRCW32hLZMIskkMeJ1l+O4Exz3s1X/k1u1P6HNZ17hJHWGyznDSXPH/AInPStiAZDhJLkzFAzn84CS3InFRc6OOcHRvxsFSk+UWNpkVpDkzlAKZXbqTnAyRxElGTKUWpkzO8mQoTTLcJIMGUq5DCfJkKH0y3DSCyWWihlOkiFDaZnhJBkylKIZTpIHQ+ma4SR5MJS6B446yUnzIKwtkwcqyYOhlD7P0eIEJ5MHWr7n6Ewe6PSWiaV9pkxI8mD/KXDWTpIH1YhyZKY8KpbK/UcTuu8+qMq3r60P0xJfmfP/AZZPp0aYDgAA</t>
  </si>
  <si>
    <t>84A4F2A4F0DF946181987469E0F85879</t>
  </si>
  <si>
    <t>JChemExcelOQ4AAB+LCAAAAAAAAACdV9tu20YQfc9XLPhcLfd+MSQFgfPQAnEDxAXat4KmaIeASQaUbNl/37OkbIsbmtsWkrAXnjMzOzOcHa0/PjX35LHq93XXbjJOWUaqtux2dXu3yY51u+uO+xUXmmcft+sSWODb/Sb7fjj8uMjz4/FIy+9VUzx1LS27JhufXzzt6wnmKGnX3+WCMZ7/dfXleuCs6nZ/KNqyAmtfX+yHzS9dWRwGY95RkTdF/1i3+QjPm/5xlPa3YOHL6NN+l70d6RLPPoFKbuv7itx2fVMcyKNgFF/2C7mr2qovDtWO3DxjW1IPF2w/rK8+d+VDU7WH7foqiKjL4v760D+U2Gi6+6p8gDRMfvu8yRqekeJmf32o+qrbZEBV2XZdHLrmU98XzyTMAq7gpBCkkKRQpNCkMKSwpHCk8KTgDD885wBwIDggHBgOEAeKA8aBE8CJIAc4AZwATgAngBPACeAEcBI4CZwMCoGTwEngJHASOAmcBE4Bp2B/dV+F0/7x/KOCz8gl+R2/a3J59gk7X0/zr2fr8/13Pgiw2GQrrigXOMWKa8qE5ZgYqs0wsZQpGB0eWT/sKKo13LHikjJnDCaCWmMUJpxKBo+sOKNcW0lWjhqP42OUFu5YGeqZhSIIM3JYa2fx3FLDnQhrp8JoqbJKB5xUQaCm3DHwJJ5b8TYKqnmQwym33pGgFt47DZwqZzUR1AnYizNq5YnGpjMEigTi5LCpPfHY9IbAbCcQFRwI5rM38S8jo96GUVGmB7UMdlo9nNwrgXg9w5+KOmYEVDCNlDgNFiKMhUIVPH1aWeo9MgTqvQtWeKscIF4pGTYFE8EmQGAbTsPgQqzhShZs9Mw5wgdbgIOrnMGhDeKELAqhNFCBKMFUQYYghZFTIcIY77+swbNz+/91rZAL5/IMQny+Po2ItHQMXvIG/tuu89f3c7u+6drd2ZTUu012E15qQL5Vt3txencz0vW7qkedDAIC9JwgpoTw4i0T5JQQ6sIrQcwR1JQQqsiyBj0lhJqzTDA/ncEsm2SnhFDSljW4KSEUwGWCnxJCuVw2ibMpY6iuyzp4HOyhGic4UbzH6p3gRCEfq32CE0V9vB0SLogCP9wkUz0BPN5Y219HAafVjDQzIy2RSDxKjOEOS3HcDMe9Z/WfKav9jDSfeIWj1Blv3AQnzh39LzhxrRhu9QQnyp2xC1jOAxHlztAxpPToGY76v7kj4ooy9CsJC6LcGfubxEndDCdRikSUIWP/lKjZUYaM/VaCE2XI2J8lOFGGjP1cghNfKEP/l+BEGTL2iwlOlCFjf5ngRHkw9qOvHDnLifMg6EnUEBnlwdjvJjh+hpPIA8VmOIk8UDO3jGLLea2iPHjp1xf1RHlgJ5QzNflZ45O//KvB9Kd/PPnb36EP6xx/A7f/AIttGKw5DgAA</t>
  </si>
  <si>
    <t>30C7C7FEC327A6D60E39B4C1097AD23B</t>
  </si>
  <si>
    <t>JChemExcelzw4AAB+LCAAAAAAAAACdV01v2zgQvfdXEDrXFIcUPxTYLor0sAs0W6BZYPdWKLaSGrClQnbi5N/vI5l1bMo1gcAyRA3f4wyHT+Ro+ul5s2ZP7bBd9d2sIC4K1naLfrnqHmbFftUt+/12QlJT8Wk+XQALfLedFT93u19XZbnf7/niZ7tpnvuOL/pNEfuvnrerE8xe8X54KKUQVP578/U2cCarbrtrukUL1nZ1tQ3Gr/2i2YVgfuOi3DTD06orI7zcDE9xtB9S+Evw5+2yeJvSNfo+g8ruV+uW3ffDptmxJyk4LvGRPbRdOzS7dsnuXmBWvEYK5h+mN1/6xeOm7Xbz6Y0fYrVo1re74XEBw6Zft4tHjIbGn19mxYYK1txtb3ft0PazAqi2mE+bXb/5PAzNC/Mtj2uINZI1ijUVazRrDGssaxxrataQwB/9BAABQYAQMAQQAUWAEXASOOnHAU4CJ4GTwEngJHASOAmcAk4Bp7xD4BRwCjgFnAJOAaeAq4CrgKskFn7d+hn//fKrRd7YNfsL/2/sOvy+HT0f2/O/21fGNZZZzoqJ5uScYRPDlUKIuAtCyJOK68opNlG8EggPz1I69GsutdP+uXL+Dj5VwEteO6QBdyeRtgmh3+q3u+CkMUXiZGvHJNeEBLzeFHeVlcyHImpmYKw0szA6yWoYkWoSsGrDiGCuJSMFO+IkxEnGHMZ/86OcIe/e1N5sua2tZROHcC2ea66d9OEJbqUVoVEJ4zyirqRnSk41Ftw3jAlTQQ7Ea8M4rOEEUVQqWGKjYC8+p2Q5YTCYDdwJioyQRjRI+gAIs9WuisPL4AepspZCKFT54R23ys/Nx2ZUhNS1loFkTWhUXInQGHcdLKDr33S9z0IQw8nISBqdujo0sJzO+AQ7LmpZhYY2XlpIk1bWBYxQVIWkaK1NBBPejAnVSEoAHxqHLmRZeAl6lnEab3l5eM3n07u+Wx412Wo5K+783gDI9/Z+i4Xy7z8s/bBsB2y3RUTGnWP+z7Q8eooPx0PJ0VDqZKgRQZ0S/MZzmVCdEvw2dSDIcwR9SjCph6P5/JGZnRkNZS8Ha08JLktwI0L93qWoR0ORuOzc9x9T4oaf4dAoJ1lKIpJ4pmQ4iU7iGXR54SmRSjivcn70GY5+r14oEUw8LTMRJJqJp2tmpu4Mx2X8JPqIp/dljkwFEk77DCfdXUJ1kOGk20ioJjKcRCGx+shwEoXEaiXDSRQSq5sMJ9FBrIYOHHWWk+rA+8nsHjLRQay2Mpz6DCejAyXGHJXRgRqfMiojA5XIIBaLGU56oITi8vLroxIZxGI04yeRQSxeM34SGcRiN+PHnsmByfhxZ2LLSEclMogFeOYoTmQQC/YMJ5FBLPAvz6dKdBA/CDJ+Uh3YE855P2lt8frRMfZTHtVR5f/fWmiOvsPKt4+0D9MSH6fz/wBP2P9Tzw4AAA==</t>
  </si>
  <si>
    <t>71BA09AA79D7F3877C6837E0612D27FD</t>
  </si>
  <si>
    <t>JChemExceliA4AAB+LCAAAAAAAAACdV9tu2zgQfe9XEHpeU7yJl8B2UaQPu0CzAZoFtm+FYiupAUsqZCdO/n4PycYXyjGxhW2QGp4zQw6PydH040u7Js/NsFn13azglBWk6Rb9ctU9zordqlv2u82Ei4oXH+fTBbDAd5tZ8WO7/XlVlrvdji5+NG390nd00bdFHL962axOMDtJ++GxFIzx8tvNl7vAmay6zbbuFg1Ym9XVJhi/9It6GybzToiyrYfnVVdGeNkOz9Hbd8H8l9GXzbI4LOkaY59AJQ+rdUMe+qGtt+RZMIov+4M8Nl0z1NtmSe5fYZbUIQXzD9Obz/3iqW267Xx6412sFvX6bjs8LWBo+3WzeII3dP76PCtaXpD6fnO3bYamnxVANcV8Wm/79tMw1K/E9zyu5qQWpJakVqSuSK1JbUhtSe1IzRl+GOcAcCA4IBwYDhAHigPGgRPACe8HOAGcAE4AJ4ATwAngBHASOAmc9AGBk8BJ4CRwEjgJnAROAacw/2bd+NX+8/qzQc7INfkbv1tyHT63R89v7e1+5P3P3S/8NTZYzIqJoVprSyaWWo6FolUOC4edCa3IpKLWYpETTQ3TwtuN1MY/O+1bQyuHhQGnNJO+Fc6hxa7pyhxaQbVEoiYc41YSbLSs1FvDqdSOE4EYSJiCEaErKg3jxAdGZiyMRhEHI/aEM1iVPbg9uGfOt4pyE54hKlPZ0Kmc9hZBmWYaHQm9VTxYrFVYI+dUCb8IrpAVh1nzinJVebCm2oaOoVxDBX7I8WCJnYK8+nxiXDHOAwPz18GZ1UqEjkSgwFDc2l+RwzQ50mp0mKZiEAH2wTkTF2CEirMUVRXnzUQVHVc6dMZDewvo/J2h/2WR1LgThw4ZPo2w72hqlfYpslRWwoaOFdaE7Bm//R4jnNcVcmF52BeLnQoLdchFyM6+sx8yXigssoTDqTAt9//p+fS+75ZHXbJazop7fxAA8rV52GB//J8dln5YNgPO1iIi4zEx/3daHj3Fh2NXYuRKnrgaEeQpwZ8ylwnqlODPpD1BnCNUpwSdRjhaz5+Z1emRK3N5suaUYLMEOyK4390KN3LF2eXgfvyYEk/3DIePcpKlJCKJF0iGk+gkXjiXN54nUgmXUy5OdYZT/a5eeCKYeDVmZpBoJl6lmZXaMxybiZPoI17VlzkiFUi42jOc9HQJpUCGkx4joXTIcBKFxFIjw0kUEkuTDCdRSCxl9hx5lpPqwHMyOhCJDmKplOHYM5yMDoQ7w8noQLLxMZ+RgUxkECu9DCeRQawML/8VZHqhhEoyEyeRQaw8M3ESGcRKNRNHn8lB5vaS5szcMtKRiQxi9ZzhJDKI1XbmKk5kEKvzy+tRqQ5CNZ+Jk+pAn3DOx0l08PbGMI5THtVE5dtLErqjF6jy8Hb1YVrirXL+H6OTmU2IDgAA</t>
  </si>
  <si>
    <t>A4419B1E0F7A91D3C795DE0B5362C869</t>
  </si>
  <si>
    <t>JChemExcel3A0AAB+LCAAAAAAAAACdV11v2zYUfe+vIPQ8U/wSPwLbRZE+bECzAM2A7W1QbCUVYEmF7MTJv9+5kp1ajGsWg2VQJM+5vOQ9vKTmH1+aDXuu+m3dtYtMcpGxql1167p9XGT7ul13++1MqkJmH5fzFbDAt9tF9m23+36V5/v9nq++VU350rV81TXZ2H/1sq0nmL3mXf+YKyFk/s/Nl7uBM6vb7a5sVxVY2/pqOzR+6VblbnDmJ0PkTdk/120+wvOmfx6t/asEPYK/bNfZjyldo+8TqOyh3lTsoeubcseeleB4xG/ssWqrvtxVa3b/imbNA5Zg+WF+87lbPTVVu1vOb8hEvSo3d7v+aYWGpttUqydYw8sfnxdZIzNW3m/vdlVfdYsMqCpbzstd13zq+/KV0RvhSslKxUrNSsPKgpWWlY6VnpWBlVLgj34JgARCAiKBkQBJoCRgEjgFnCI7wCngFHAKOAWcAk4Bp4DTwGngNA0InAZOA6eB08Bp4DRwhgK+qWimf71+r7Be7Jr9if8duz75Ucvt4f32pH4sb996oh9CqxaZ4F47w2aC22Akm0luLJWKBycKNtNcaswW7U4ZO/QLY6i/MD5QqZR3xHcDT3Bj4D1whfeaSmW9ZILLYAuCG4kFgdkgiW649d6zmYUZYajdFn7AQdiWzAXpAuhGFj6uwicTzLHQXHisq0GfdazgroBBh0a45dHoHAtoRPgkNpMvJJPkDY1+HE3D6UJTKZQcJ+tRCq49bEGVVqiMvWLZQLHCaKI6SxTDRaAJae7cwaRxikxYJQbPpTQFowlYwTCwgkYU98Erclmgr+BGm8AsRyA0PIfLCkVwUJnDusATz4MvFOYhjVVMwqgKNK1CQEmoKofyWJXcSyoRKn9aP8Detf9qXXNdQLzv6gi1CZbqmGNAWLx1nhbPSoNdl79tu+X8vmvXJ6+sXi+ye9qrgHytHrbqsCUz1vXrqkf6IwMEPSWoKYH202WCnhJou78R1DmCmRIoOVweoZgSKJVcJth3c7CXXXJTAmWqyyP4KYHy2mVCmBIoC152SYopY0ial8eQcbCHJJvgRPEek3KCE4V8TOIJThT1MeknliAK/HBATMch8HgQLX8fDRxqZ6zZM9YSQpKRMIajKcXxZzj+Z17/nfI6nLEWEls4ks54kCY4sXaKX+DEuWI4rBOcSDvj4X5ZByrSznARSI1TnOGY/6sdFWeU4RqS8CDSznhtSczUn+EkUpGKFDJeixI5O1LIeI1KcCKFjNeuBCdSyHhNS3DiA2W41iU4kULGa2CCEylkvDa+cfRZTqwD4iR0oCMdjNfSBMef4SR0oMMZTkIHJs4UFJ/EwWQiHRyv1RfHiXTgJpSTYfKTS0x+/PDA67uPkvzHF8uHeY4vteV/di4qI9wNAAA=</t>
  </si>
  <si>
    <t>2CF33C2FAC4E39C458713A913E98E9EB</t>
  </si>
  <si>
    <t>JChemExcel3A0AAB+LCAAAAAAAAACdV9tu2zgQfe9XEHquKd7ES2C7KNKHXaDZAs0Cu28LxVZSA7ZUyE6c/P2ekezUYlSxKCyDInnOcMg5HFLzD8+7LXuq2v2mqReZ5CJjVb1q1pv6YZEdN/W6Oe5nUhUy+7Ccr4AFvt4vsm+Hw/erPD8ej3z1rdqVz03NV80u6/uvnvebAeaoedM+5EoImf978/m248w29f5Q1qsKrP3mat81fm5W5aFz5idD5LuyfdrUeQ/Pd+1Tb+0/JegR/Hm/zn5M6Rp9H0Fl95ttxe6bdlce2JMSHI94zx6qumrLQ7Vmdy9o1jxgCZbv5jefmtXjrqoPy/kNmdisyu3toX1coWHXbKvVI6zh5c9Pi2wnM1be7W8PVVs1iwyoKlvOy0Oz+9i25QujN8KVkpWKlZqVhpUFKy0rHSs9KwMrpcAf/RIACYQERAIjAZJAScAkcAo4RXaAU8Ap4BRwCjgFnAJOAaeB08BpGhA4DZwGTgOngdPAaeAMBXxb0Uz/fvleYb3YNfsL/1t2ffGjli+n9y8X9cv20R9CqxaZ4F47w2aC22Akm0luLJWKBycKNtNcaswW7U4Z2/ULY6i/MD5QqZR3xHcdT3Bj4D1whfeaSmW9ZILLYAuCG4kFgdkgiW649d6zmYUZYajdFr7DQdiWzAXpAuhGFj6uwicTzLnQXHisq0GfdazgroBBh0a45dHoHAtoRPgkNpMvJJPkDY1+Hk3D6UJTKZTsJ+tRCq49bEGVVqiMvWDZQLHCaKI6SxTDRaAJae7cyaRxikxYJTrPpTQFowlYwTCwgkYU98Erclmgr+BGm8AsRyA0PIfLCkVwUJnDusATz4MvFOYhjVVMwqgKNK1CQEmoKofyXJXcSyoRKn9ZP8HetP9qXXNdQLxv6gi1CZbqmGNAWLx1nhbPSoNdl79uu+X8rqnXF69ss15kd7RXAfla3e/VaUtmrGnXVYv0RwYIeklQQwLtp2mCHhJou78S1BjBDAmUHKZHKIYESiXTBPtmDnbaJTckUKaaHsEPCZTXpglhSKAsOO2SFENGlzSnx5BxsLskm+BE8e6TcoIThbxP4glOFPU+6SeWIAp8d0AMxyFwfxAt/+gNnGoj1uyItYSQZCSM7mhKcfwIx//M639SXocRayGxhSPp9AdpghNrp/gFTpwrusM6wYm00x/u0zpQkXa6i0BqnGKEY35XOyrOKN01JOFBpJ3+2pKYqR/hJFKRihTSX4sSOTtSSH+NSnAihfTXrgQnUkh/TUtw4gOlu9YlOJFC+mtgghMppL82vnL0KCfWAXESOtCRDvpraYLjRzgJHegwwknowMSZguKTOJhMpIPztXpynEgHbkC5GCa/uMTk5w8PvL75KMl/fLG8m+f4Ulv+D6j5TkbcDQAA</t>
  </si>
  <si>
    <t>EC419731E693C50FA026647BA962D6C4</t>
  </si>
  <si>
    <t>JChemExceliA4AAB+LCAAAAAAAAACdV9tu2zgQfe9XEHpeU7yJl8B2UaQPu0CzBZoFtm+FIiupgEgqZCdO/n4PycYX2jWxhW2QGp4zQw6PydH8/Uv/SJ7bad2Nw6LglBWkHZpx1Q0Pi2LbDatxu55xUfHi/XLeAAv8sF4U3zebH1dlud1uafO97euXcaDN2Bdx/Opl3R1htpKO00MpGOPl15tPt4Ez64b1ph6aFqx1d7UOxk9jU2/CZH4Rouzr6bkbyggv++k5evsmmP8y+rJeFfslXWPsA6jkvntsyf049fWGPAtG8WV/kId2aKd6067I3SvMkjqkYPlufvNxbJ76dtgs5zfeRdfUj7eb6amBoR8f2+YJ3tD56+Oi6HlB6rv17aad2nFRANUWy3m9GfsP01S/Et/zuJqTWpBaklqRuiK1JrUhtSW1IzVn+GGcA8CB4IBwYDhAHCgOGAdOACe8H+AEcAI4AZwATgAngBPASeAkcNIHBE4CJ4GTwEngJHASOAWcwvzbx9av9p/XHy1yRq7J3/h9Jtfh8/ng+dCe+9z+xF9jg8WimBmqtbZkZqnlWCha5bBw2JnQiswqai0WOdPUMC283Uht/LPTvjW0clgYcEoz6VvhHFrsmq7MvhVUSyRqxjFuJcFGy0q9NZxK7TgRiIGEKRgRuqLSME58YGTGwmgUcTBiTziDVdm927175nyrKDfhGaIylQ2dymlvEZRpptGR0FvFg8VahTVyTpXwi+AKWXGYNa8oV5UHa6pt6BjKNVTghxwPltgpyKvPJ8YV4zwwMH8dnFmtROhIBAoMxa39GTlMkyOtRodpKgYRYB+cM3EBRqg4S1FVcd5MVNFxpUPndGhnAZ3/Yuh/WSQ17sihQ4aPI+w6mlqlfYoslZWwoWOFNSF7xm+/xwjndYVcWB72xWKnwkIdchGys+vshowXCoss4XAqzMvdf3o5vxuH1UGXdKtFcecPAkC+tPdr7I//s8MyTqt2wtlaRGQ8Jpb/zsuDp/hw6EqcuJJHrk4I8pjgT5nLBHVM8GfSjiDOEapjgk4jHKznz8zq9Ikrc3my5phgswR7QnC/uxXuxBVnl4P78UNKPN0zHH6SkywlEUm8QDKcRCfxwrm88TyRSriccnGqM5zqd/XCE8HEqzEzg0Qz8SrNrNSe4dhMnEQf8aq+zBGpQMLVnuGkp0soBTKc9BgJpUOGkygklhoZTqKQWJpkOIlCYimz48iznFQHnpPRgUh0EEulDMee4WR0INwZTkYHkp0e8xkZyEQGsdLLcBIZxMrw8l9BphdKqCQzcRIZxMozEyeRQaxUM3H0mRxkbi9pzswtIx2ZyCBWzxlOIoNYbWeu4kQGsTq/vB6V6iBU85k4qQ70Eed8nEQHb28Mp3HKg5qofHtJQvfkBarcv129m5d4q1z+ByJxY/uIDgAA</t>
  </si>
  <si>
    <t>F8E72A353312A22263EC184C5C80B402</t>
  </si>
  <si>
    <t>JChemExcel8Q8AAB+LCAAAAAAAAAClV01vGzcQvedXEHuuuPxckoakIHAOLZA0QF2gvRVrae0IsHaDlWzZ/75vSNmWKFUEUliGZrnvcYYzT+Rw+vF5/cCeunGzGvpZJbmoWNcvhuWqv59Vu1W/HHabiVRWVh/n0wWwwPebWfV9u/1xVde73Y4vvnfr9nno+WJYV+n91fNmdYTZaT6M97USQtZ/f/1yEzmTVb/Ztv2iA2uzutrEwS/Dot3GYP7DRb1ux6dVXyd4vR6f0mz/KEEfwZ83y+p9Sdd49wlUdrd66NjdMK7bLXtSguMjfmH3Xd+N7bZbstsXDGsekIL5h+nXz8Picd312/n0K02xWrQPN9vxcYGB9fDQLR4xG4zfPs+qtaxYe7u52XZjN8wqoLpqPm23w/rTOLYvjCzCtZK1irWatYa1lrUNax1rPWsDa6XAP95LACQQEhAJjARIAiUBk8Ap4BTNA5wCTgGngFPAKeAUcAo4DZwGTpND4DRwGjgNnAZOA6eBM8AZ4AxwhiIDzliI4KGj1f/58qNDDtk1+x3/39h1/Pt28Hw4fmhd+rvZ865ReDWrJg13AYFMPFfWN2wSuBEIHt/CYzETxxvpNZtIVE05MiR3GsuAMrkV0TBcaKviK+O0imDRNIZmxbOjWXQI4vQ5H2/As/r922AcZZho4DxwCuNI1URgXDRM8IaClTzoxjPNlROGGQwirW+c1znegqIwhRC0RhXigOBep3Ct857CMhrVwLezJiZFyZDWpRu9nwsQemN1SEzhQ0Q6+gbAeZsowTQqpku5ECr2QmlXnhtDMcAI0oKhHPfeYirVcO0oKcryICidMLSh4sBoGgpQGa61ldGQjlaLn48MwkXDSyeiIcze2I9IRBkNyh8ZMoAVDcSjjo0G8ewNKf/HCAV/PPOr08MwQrM3ID8UWKHSjpajBVj4xU00qmZJI1rxYCk/WlOZQhwxguoFsA+eam+QdUksKMlbYqGmkioFQwQqprbcNq6JYBdcg32jfts45tPboV8emGy1nFW3tNsA8kd3t0EVaUfByDAuuxEbeJWQaS+a/zWtD57Sw+FU6mQqfTTVCUEfE2jDuEwwxwTa+N4I6hzBHhOa3MPBen4trK45mcpdDtYdE3yR4E8I4WdLEU6mkuKyc3p/SElHSIEjT3JSpGQiSadUgZPpJJ1qlwsvM6nEE7Dkx57h2J/Vi8wEk87fQgSZZtJ5XVipP8PxBT+ZPlI/cJmjcoHE/uFybCrfXWK/UfCTbyOxPylwMoWkfqbAyRSS+p8CJ1NI6pcKnEwHqb8qcDIdpH7sjaPPcvyZvPlCfTIdpH6vsGnnOjjmnPWj5ekvSxc2JJ3pIPWgBU5+ohCnoB1tznBKB1euA2qJC5RMBqmFLnAyGaSWu5DqTAapRS/4yWSQWvrLfkwmg3QFKBzf8kwOCtIxuQwcXTMKfjIZpGtJgZP3FvEaU+BkMkjXnsJ6Mh2ka1LBjzuzHlPwk+ng9Sp26qc+6Avr19sozJObav1+jf0wrXF9n/8LqYap1fEPAAA=</t>
  </si>
  <si>
    <t>B873C4BA1A68A5054D3185F60C106332</t>
  </si>
  <si>
    <t>JChemExcelOQ4AAB+LCAAAAAAAAACdV01v2zgQvfdXEDrXFIcUPxTYLor0sAs0W6BZYPe2UGwlNRBLhezEyb/fRzJxbFoxi8IyNCLfmyGHT+Ro+ulpfc8e22Gz6rtZQVwUrO0W/XLV3c2K3apb9rvNhKSm4tN8ugAW+G4zK35stz8vynK32/HFj3bdPPUdX/TrIvZfPG1WR5id4v1wV0ohqPz36ut14ExW3WbbdIsWrM3qYhMav/aLZhsG806Ict0Mj6uujPByPTxGb/9J4S/BnzbL4m1Kl+j7DCq7Xd237LYf1s2WPUrBcYmP7K7t2qHZtkt284xmxWukYP5hevWlXzys2247n155F6tFc3+9HR4WaFj39+3iAd5g/PllVqypYM3N5nrbDm0/K4Bqi/m02fbrz8PQPDNveVxDrJGsUaypWKNZY1hjWeNYU7OGBP7oJwAICAKEgCGACCgCjICTwEnvBzgJnAROAieBk8BJ4CRwCjgFnPIBgVPAKeAUcAo4BZwCrvILft/6mf79/LNFvtgl+wv/b+wy/L4dPL/eX/ve/12/oC+xtHJWTDQn5wybGK4UhoW7IAxzUnFdOcUmilcCQ8KzlA79mkvttH+unL+DTxXwktcOU8fdSaRqQui3+u0uOGlMizjZ2jHJNWHSLzfFXWUl80MRNTNorDSzaHSS1WhEekmgVRtGhOZa7v29+VXOkA9nat9sua2tZROH4Vk811w76YcjuJVWBKMSxnlEXUnPlJxqLKo3jAlDx5zFi2Ec1mlCyIYKLdEo2LPPIVlOcIZmg3CCIiOkDQZJPwDC7LSronsZ4iA11lIYClXeveNWGRPHZlSE1LWWgWRNMCquRDBOu/YtoOt3un6lhbDUR36QIjp2vDewWM74dDoualkFQxsvHCRFK+sCRiiqQgq01iaCCVqfUI0UBPDe2Hchp8ILzLOM03hvy/2LO5/e9N3ywGSr5ay48W87IN/b2w2Wxb/RaOmHZTtgAy0iMu4F83+m5cFTfDh0JU9cqSNXJwR1TPBbyXlCdUzwG8+eIMcI+phg0ggH8/kjMztz4sqeH6w9JrgswZ0Q6t9divrEFYnzwX3/ISVu4RkOneQkS0lEEk+JDCfRSTxVzi88JVIJJ1Aujh7h6N/VCyWCiedfZgSJZuJ5mZmpG+G4TJxEH/E8Ps+RqUDC+Z3hpLtLOO8znHQbCfVBhpMoJNYTGU6ikFh/7DlqlDOiEKkzcRIdxPomw7EjnMzuId0IJ6MDWZ9s2TIjA5XIIJZnGU4ig1jOnZe1SmQQy79MnPRACeViJk4ig1heZuLokRxUmThmZGwZ6ahEBrHkzXASGcQSOcNJZBBL6vPzqRIdxBI8c3ynOtBHnPE4qQ5eyvzTOOVBfVO+ftXAPPniKd8+hz5MS3wGzv8HdDfvQzkOAAA=</t>
  </si>
  <si>
    <t>A0D2B6F05910BA9F717167C4E34A14FE</t>
  </si>
  <si>
    <t>JChemExcelpQ0AAB+LCAAAAAAAAACdV9tu20YQfc9XLPhcLfd+MSQFgfPQAnEN1AXat4CWaEeASAakbNl/37OkZIsbhhsUorC3c2Z2Z4azw+XHl2pPnsu22zX1KuOUZaSsN812Vz+usuOu3jbHbsGF5tnH9XIDLPB1t8q+HQ7fr/L8eDzSzbeyKl6amm6aKhvWr1663QhzlLRpH3PBGM//vfly13MWu7o7FPWmBKvbXXX95JdmUxz6zfxERV4V7fOuzgd4XrXPg7SvgoWH0Zdum70f6Rprn0AlD7t9SR6atioO5Fkwiof9Rh7LumyLQ7kl96+YltTDBOsPy5vPzeapKuvDenkTROw2xf7u0D5tMFE1+3LzBGno/PF5lVU8I8V9d3co27JZZUCV2XpZHJrqU9sWryT0Aq7gpBCkkKRQpNCkMKSwpHCk8KTgDH+scwA4EBwQDgwHiAPFAePACeBEkAOcAE4AJ4ATwAngBHACOAmcBE4GhcBJ4CRwEjgJnAROejh7X4ZT/v36vYStyDX5E/87cn3xCzO3p/7txfjc3o7Qbz84VayyBVeUC+x8wTVlwnJ0DNWm71jKFDYalqzvZxTVGiZYcEmZMwYdQa0xCh1OJYMVFpxRrq0kC0eNx5HRSgsTLAz1zEIRhBnZj7WzWLfUcCfC2KnQWqqs0gEnVRCoKXcMPIl1K95bQTUPcjjl1jsS1Ep/bjhVzmoiqBPYL86olScak84QKBLwjcOk9sRj0pt3ceeWUW9DqyjTvRqGfVndn9QrgZh6hf0UdcwIiGQabj81FiKMhQIVLHsaWeo9ogDqvAtavVUOEK+UDJOCCQIVgBgCDYrBZBjDdIzAyJ45R3i/F+BgGmdwSAO/IFKC6wxUwCvYqiC9U0LLqRChjefPY/Ds1HxqrODrS76BCy/HpxaelI7BKt7AXutl/vbOrZf3Tb296JLddpXdhxcVkL/Kh06c3seMNO22bJH7goAAvSSIMSG8TPMEOSaEd/2NIKYIakwImWFegx4TQh6ZJ5gfzmDmt2THhJCm5jW4MSEktXmCHxNCCpzfEmdjRp8x53Xw2Nl9hk1wIn8PGTnBiVw+ZPAEJ/L6kPETJogc398OYz0BPNxC698HAafRhDQzIS0RSDwKjP5eSnHcBMf9bNf/pHbtJ6T5xCschc5wiyY4cezoX+DEuaK/qROcKHaGm30+DkQUO30VkNKjJzjq/8aOiDNKX4MkdhDFzlCzJE7qJjiJVCSiCBlqokTOjiJkqKESnChChporwYkiZKjREpz4QulrugQnipChBnzjyEnORIRIldATxcFQYyY4doKTyCHSTXAScSDjTBFs7ebjTUVxcK6R5/SoKA7siHKhJr8oSPLzFwS6P3xd5O+fHh+WOT651v8Bf+lFvqUNAAA=</t>
  </si>
  <si>
    <t>AB11A9D237DECD5B3BDB6DD11A256EE8</t>
  </si>
  <si>
    <t>JChemExcelpQ0AAB+LCAAAAAAAAACdV9tu20YQfc9XLPhcLfd+MSQFgfPQAnED1AXat4KmaIeASQaUbNl/37OkZIsbhlsUorC3c2Z2Z4azw/XHl+aRPFf9vu7aTcYpy0jVlt2ubh822bFud91xv+JC8+zjdl0CC3y732TfDofvV3l+PB5p+a1qipeupWXXZOP61cu+nmCOknb9Qy4Y4/nfN19uB86qbveHoi0rsPb11X6Y/NKVxWHYzE9U5E3RP9dtPsLzpn8epf0jWHgYfdnvsvcjXWPtE6jkvn6syH3XN8WBPAtG8bBfyEPVVn1xqHbk7hXTknqYYPthffO5K5+aqj1s1zdBRF0Wj7eH/qnERNM9VuUTpKHz2+dN1vCMFHf720PVV90mA6rKtuvi0DWf+r54JaEXcAUnhSCFJIUihSaFIYUlhSOFJwVn+GOdA8CB4IBwYDhAHCgOGAdOACeCHOAEcAI4AZwATgAngBPASeAkcDIoBE4CJ4GTwEngJHDSw9mPVTjln6/fK9iKXJPf8b8l1xe/MPP11P96Mb6cn/nBqWKTrbiiXGDnK64pE5ajY6g2Q8dSprDRsGT9MKOo1jDBikvKnDHoCGqNUehwKhmssOKMcm0lWTlqPI6MVlqYYGWoZxaKIMzIYaydxbqlhjsRxk6F1lJllQ44qYJATblj4EmsW/HeCqp5kMMpt96RoFb6c8OpclYTQZ3AfnFGrTzRmHSGQJGAbxwmtScek968izu3jHobWkWZHtQw7Mvq4aReCcTUK+ynqGNGQCTTcPupsRBhLBSoYNnTyFLvEQVQ513Q6q1ygHilZJgUTBCoAMQQaFAMJsMYpmMERvbMOcKHvQAH0ziDQxr4BZESXGegAl7BVgUZnBJaToUIbTx/HoNn5+ZTYwVfX/INXHg5PrXwpHQMVvEG9tqu87d3bru+69rdRZfUu012F15UQP6o7vfi9D5mpOt3VY/cFwQE6CVBTAnhZVomyCkhvOtvBDFHUFNCyAzLGvSUEPLIMsH8cAazvCU7JYQ0tazBTQkhqS0T/JQQUuDyljibMoaMuayDx84eMmyCE/l7zMgJTuTyMYMnOJHXx4yfMEHk+OF2mOoJ4PEW2v46CjiNZqSZGWmJQOJRYAz3UorjZjjuZ7v+K7VrPyPNJ17hKHTGWzTBiWNH/wdOnCuGmzrBiWJnvNmX40BEsTNUASk9eoaj/m/siDijDDVIYgdR7Iw1S+KkboaTSEUiipCxJkrk7ChCxhoqwYkiZKy5EpwoQsYaLcGJL5ShpktwoggZa8A3jpzlzESIVAk9URyMNWaCY2c4iRwi3QwnEQcyzhTB1m453lQUB+caeUmPiuLATigXavKLgiQ/f0Gg+8PXRf7+6fFhneOTa/svQBW47qUNAAA=</t>
  </si>
  <si>
    <t>B189A9BE793C88A7C20F68D9BFAC8CD1</t>
  </si>
  <si>
    <t>JChemExcelOQ4AAB+LCAAAAAAAAACdV01v4zYQve+vIHSuKA4pfiiwvVhkDy2w6QJNgfZWKLKSNRBLC9mJk3/fRzJ1bNprFgvLEDV8b4YcPpGj2ceX9SN77qfNahzmBXFRsH7oxuVqeJgXu9WwHHebkqSm4uNi1gEL/LCZF9+22+9XVbXb7Xj3rV+3L+PAu3FdxP6rl83qCLNTfJweKikEVX/ffLkNnHI1bLbt0PVgbVZXm2D8MnbtNgzmByGqdTs9r4Yqwqv19By9/SOFvwR/2SyL9yldo+8TqOx+9diz+3Fat1v2LAXHJX5hD/3QT+22X7K7V5gVb5CCxYfZzeexe1r3w3Yxu/EuVl37eLudnjoY1uNj3z3BGxq/fZ4XaypYe7e53fZTP84LoPpiMWu34/rTNLWvzLc8riXWStYq1tas1aw1rLWsdaxtWEsCf/QTAAQEAULAEEAEFAFGwEngpPcDnAROAieBk8BJ4CRwEjgFnAJO+YDAKeAUcAo4BZwCTgFX+wV/7P1M/3z93iNf7Jr9jv9Xdh1+Xw+eD+2Xf7dv6GssrZwXpebknGGl4UphWLgLwjDLmuvaKVYqXgsMCc9SOvRrLrXT/rl2/g4+1cBL3jhMHXcnkaqS0G/1+11w0pgWcbKNY5JrwqTfboq72krmhyIaZmCsNbMwOskaGJFeErBqw4hgbuTe37tf5Qz5cKbxZsttYy0rHYZn8dxw7aQfjuBWWhEatTDOI5paeqbk1GBRfcOYMHTMWbw1jMM6lYRsqGCJjYK9+hyS5QRnMBuEExQZIW1okPQDIMxOuzq6lyEOUmMthaFQ7d07bpUxcWxGRUjTaBlI1oRGzZUIjdOuvQV0/YOu/2MhLPWRH6SIjh3vG1gsZ3w6HReNrENDGy8cJEUr6wJGKKpDCrTWJoIJWi+pQQoCeN/YdyGnwgvMs4zTeG+r/Yu7mN2Nw/KgyVbLeXHn33ZA/ujvN1gW/0bDMk7LfsIGWkRk3AsWf82qg6f4cOhKnrhSR65OCOqY4LeSy4T6mOA3nj1BniPoY4JJIxzM59fM7MyJK3t5sPaY4LIEd0JofnYpmhNXJC4H9/2HlLiFZzh0kpMsJRFJPCUynEQn8VS5vPCUSCWcQLk4+gxH/6xeKBFMPP8yI0g0E8/LzEzdGY7LxEn0Ec/jyxyZCiSc3xlOuruE8z7DSbeRUB9kOIlCYj2R4SQKifXHnqPOcs4oROpMnEQHsb7JcOwZTmb3kO4MJ6MD2Zxs2TIjA5XIIJZnGU4ig1jOXZa1SmQQy79MnPRACeViJk4ig1heZuLoMzmoM3HMmbFlpKMSGcSSN8NJZBBL5AwnkUEsqS/Pp050EEvwzPGd6kAfcc7HSXXwVuafxqkO6pvqv68aNE++eKr3z6EPswqfgYt/AdQsaEY5DgAA</t>
  </si>
  <si>
    <t>CEEB1429063836EEC860A8108D2B6C81</t>
  </si>
  <si>
    <t>JChemExcelPA8AAB+LCAAAAAAAAACdV11v2zYUfe+vIPQ8U/wSJQW2iyJ92IBmBZoB29ugyEpqIJIKyYmTf79zRdm1GEXchjjg1zn3kpeH5NX640v9yJ6rrt+3zSaSXESsasp2t28eNtFx3+zaY7+SKpHRx+26BBb4pt9E3w+HH1dxfDweefm9qouXtuFlW0du/Oql308wR83b7iFWQsj4r5svtwNntW/6Q9GUFVj9/qofOr+0ZXEYJvOOi7guuud9Ezt4XHfPztrfStBP8Jd+F/1c0jXGPoHK7vePFbtvu7o4sGclOH7iF/ZQNVVXHKodu3tFt+Y5QrD9sL753JZPddUctusbMrEvi8fbQ/dUoqNuH6vyCdZQ+e3zJqplxIq7/vZQdVW7iYCqou26OLT1p64rXhnVCFdIVihWaFYYViSssKxIWZGxImeFFPjHuARAAiEBkcBIgCRQEjAJnAJOkR3gFHAKOAWcAk4Bp4BTwGngNHCaHAKngdPAaeA0cBo4DZwBzgBngDM0MwMBPFa08j9ef1SIH7tmv+P/ll1f/FHP17H+9aJ92X9Ze/OHLVebaIVNSFOr2UVFcaGwwpWSPDHjkBBUkTlPtDCoZFzYJEXF8lxJGkq4SWw6VKS2CSqa2xQRg3h5olJiQd0W8VnlPJcZdcCnQeBoJE0RrQEixopVuSGsycluzrVOwIVnQbM7lZZbS7YSjBvgDPqxl+dSYZycn0oJHOJPSxKCja1xcOSMpkbLo6ORcOKf/Z7KDHp285BqWJvlKhO0/BSLTGzEXhWd7wyBY5prg8JwnOsU/lKJ8I7F2KkREazXEIE6NQVe8UxBMAr0TJKVNLNo5UIRIdcQG+aXW4Ppwgp55yKDNSzfZMCuEHELSdNmD8tPDAoNEIpp59hazUI1z5L/1DLYzndtY3ZaXrbPPtNc0wKVzROc6Ph8pLfru7bZXVTZfreJ7ugeAORbdd+r8bhHrO12VYfQkwGCXhLUlEBndZmgpwQ6sGeCmiOYKYEunmUPyZRA19Qywb5Zg12eUjol0C247CGbEujOXCbkUwLdsMtTkmLKGC7kZR/S3+zhAg9wvP12F36A4225eyACHG/X3YMSCIG38cPjM/VDYPfIbf90BsbWjDU7Yy0gJOkJY3j2QpxshpO9N+tfQ7POZ6zlgSPsScc90gGOr53kX3D8u2JIBAIcTzsucVjWgfK0MyQZIT/JDMf8X+0o/0YZUpzADDztuJQosNJshhO4ipSnEJdyBe5sTyEuRVuem/YU4lK6gB9PIS4FDHD8B2VIGQMcTyEuxQxwPIW4lDTA8XTgUtgAx9OBS3nPHD3LyWbilgb2x9OBS6mX52Z8HUw588+3rwOKW+BGMr4OhjQ/wPF1QJyAdoyvA+IEtGP8V4Y+P3QgBp4OTp8pi348HaQTyoWb+CKRi08fdqi++eiLf34RfljH+BLe/gNZ7GAGPA8AAA==</t>
  </si>
  <si>
    <t>A08DFDD5DE3DD4880C5999B66F0B2143</t>
  </si>
  <si>
    <t>JChemExcelSA0AAB+LCAAAAAAAAACdV9tu4zYQfd+vIPRcU7yJl8D2YpF9aIFNAzQF2reFYitZA7a0kJ04+fuekeLEYhRxUVgGRfKc4ZA8HI7mn592W/ZYtftNUy8yyUXGqnrVrDf1/SI7bup1c9zPpCpk9nk5XwELfL1fZD8Oh58XeX48HvnqR7Urn5qar5pd1vdfPO03A8xR86a9z5UQMv/36ttNx5lt6v2hrFcVWPvNxb5r/NasykPnzAdD5LuyfdzUeQ/Pd+1jb+27EvQI/rRfZ29TukTfF1DZ3WZbsbum3ZUH9qgExyN+Y/dVXbXloVqz22c0ax6wBMtP86uvzephV9WH5fyKTGxW5fbm0D6s0LBrttXqAdbw8sfXRbaTGStv9zeHqq2aRQZUlS3n5aHZfWnb8pnRG+FKyUrFSs1Kw8qClZaVjpWelYGVUuCPfgmABEICIoGRAEmgJGASOAWcIjvAKeAUcAo4BZwCTgGngNPAaeA0DQicBk4Dp4HTwGmPjd5WNMO/n39WWCd2yf7E/4Zdnv2o5frl/fqsfiqvB+iXH7ZTLTLBvXaGzQS3wUg2k9xYKhUPThRsprnUmCHanTK26xfGUH9hfKBSKe+I7zqe4MboQLjCe02lsl4ywWWwBcGNxCLAbJBEN9x679nMwoww1G4L3+EgZkvmgnQBdCMLH1fhkwnmVGguPNbSoM86VnBXwKBDI9zyaHSOBTRK82Zdw8lCUymU7CfnUQquPbhQnhUqY89YJlCsMJqozhLFcBFoApo7RxOASeMUmbBKdJ5KaQpGDlvBMG0FHSjug1fkokBfwY02gVmOhdfwFC4qFMFBSQ7rAE88D75Q8Fsaq5iEURVoGoWAWlBVDuWpKrmXVGJr/Hn9Bfau/aO65rqAIN/VsZUmWKpjTgHL7q3ztFhWGpyk/PUoLee3Tb0+e2Wb9SK7pfMHyF/V3V69HLOMNe26ahHSyABBzwlqSKAzMk3QQwId4VeCGiOYIYEO/PQIxZBA4WGaYN/NwU675IYEij7TI/ghgWLVNCEMCRTZpl2SYsjoAuH0GDLe7C5wJjjRfveBNsGJtrwPzAlOtOt9IE8sQbTxXdAfjkPg/nJZ/t4beKmNWLMj1hJCkpEwuusmxfEjHP+R1/+kvA4j1kLiCEfS6S/HBCfWTvELnDhWdBdwghNpp7+wp3WgIu10l3tqnGKEY/6vdlQcUbrUIuFBpJ0+FUnM1I9wEqFIRQrpU51EzI4U0qdGCU6kkD6VSnAihfSpV4ITXyhdqvbK0aOcEYXo1L0VKaRPBRMcO8JJ6EC7EU4ihug4htC6uWnt6EgHp1R2ahwj3t1jZ5SzYfKz5CI/Jfl4ffcBkL99HXya5/gqWv4H+oSOZkgNAAA=</t>
  </si>
  <si>
    <t>34539A7DA9F6138D4E158063DFBCCA19</t>
  </si>
  <si>
    <t>JChemExcelSA0AAB+LCAAAAAAAAACdV9tu4zYQfd+vIPRcU7yJl8D2YpF9aIFNF2gKtG+FYitZAZG0kJ04+fuekXKxaUUsCsugSJ4zHJKHw9Hy81Nzzx6rfld37SqTXGSsajfdtm7vVtmhbrfdYbeQqpDZ5/VyAyzw7W6V/djvf17k+eFw4JsfVVM+dS3fdE029l887eoTzEHzrr/LlRAy//vq2/XAWdTtbl+2mwqsXX2xGxq/dZtyPzjzwRB5U/aPdZuP8LzpH0dr/yhBj+BPu232PqVL9H0Bld3W9xW77fqm3LNHJTge8Qu7q9qqL/fVlt08o1nzgCVYf1pefe02D03V7tfLKzJRb8r7633/sEFD091XmwdYw8tvX1dZIzNW3uyu91VfdasMqCpbL8t913zp+/KZ0RvhSslKxUrNSsPKgpWWlY6VnpWBlVLgj34JgARCAiKBkQBJoCRgEjgFnCI7wCngFHAKOAWcAk4Bp4DTwGngNA0InAZOA6eB08Bpj42+r2iGfz7/rLBO7JL9jv81uzz6Ucv3l/fvR/Xj9rMftlOtMsG9doYtBLfBSLaQ3FgqFQ9OFGyhudSYIdqdMnboF8ZQf2F8oFIp74jvBp7gxuhAuMJ7TaWyXjLBZbAFwY3EIsBskEQ33Hrv2cLCjDDUbgs/4CBmS+aCdAF0IwsfV+GTCea10Fx4rKVBn3Ws4K6AQYdGuOXR6BwLaJTm3bqGk4WmUig5Ts6jFFx7cKE8K1TGnrFMoFhhNFGdJYrhItAENHeOJgCTxikyYZUYPJXSFIwctoJh2go6UNwHr8hFgb6CG20CsxwLr+EpXFQogoOSHNYBnngefKHgtzRWMQmjKtA0CgG1oKocyteq5F5Sia3xx/UX2Fn7R3XNdQFBntWxlSZYqmNOAcvurfO0WFYanKT87Sitlzdduz16ZfV2ld3Q+QPkj+p2p16OWca6flv1CGlkgKDHBHVKoDMyT9CnBDrCbwQ1RTCnBDrw8yMUpwQKD/MEezYHO++SOyVQ9JkfwZ8SKFbNE8IpgSLbvEtSnDKGQDg/how3ewicCU6032OgTXCiLR8Dc4IT7foYyBNLEG38EPRPxyHweLmsfx0NvNQmrNkJawkhyUgYw3WT4vgJjv/I679SXocJayFxhCPpjJdjghNrp/gPnDhWDBdwghNpZ7yw53WgIu0Ml3tqnGKCY/6vdlQcUYbUIuFBpJ0xFUnM1E9wEqFIRQoZU51EzI4UMqZGCU6kkDGVSnAihYypV4ITXyhDqvbG0ZOcCYXo1L0VKWRMBRMcO8FJ6EC7CU4ihug4htC6uXnt6EgHr6ns3DhGnN1jR5SjYfKj5CJ/TfLxevYBkL9/HXxa5vgqWv8LIHGrPkgNAAA=</t>
  </si>
  <si>
    <t>1050EA581EF18BAFC03AA02571A96140</t>
  </si>
  <si>
    <t>JChemExcelTw8AAB+LCAAAAAAAAACdV11v2zYUfe+vIPQ8UfyWGNguivZhA5oNaAZsb4NiK6mBWCpkJ07+/Q5Jf4lWxKKIA4rkOfeS9x5dUrOPr5sn8tL023XXzjNOWUaadtmt1u3jPNuv21W33+ZcaJ59XMyWwALfbufZ993ux01R7Pd7uvzebOrXrqXLbpOF+ZvX7XqA2Uva9Y+FYIwX/95+vfOcfN1ud3W7bMDarm+2fvBrt6x3fjHvuCg2df+ybosALzb9S7D2n2Dux+jrdpWdt/QZc59AJQ/rp4Y8dP2m3pEXwSh+7Dfy2LRNX++aFbl/w7CkFiFYfJjdfumWz5um3S1mt87Eelk/3e365yUGNt1Ts3yGNTz88WWebXhG6vvt3a7pm26eAdVki1m96zaf+r5+I+7J4WpOakFqSWpFak1qQ+qS1BWpLak5wz/mOQAcCA4IB4YDxIHigHHgBHDC2QFOACeAE8AJ4ARwAjgBnAROAiedQ+AkcBI4CZwETgIngVPAKeAUcMqtTEEAT43b+d9vPxrEj/xJPo/+/XWYObfD8cu/OxLZQcrFPMsFVaYSJJe0YtherimXWl23x/kjnmNcacIot1Ycm+PoO6jT8HtOz060Nsz1mQx9LkxJckV1iTwAz1RpSG6o5shBXlKj3byhlUQu8ooKW3KSW6oUcoiWC+Q05xCd0TDAOS0lg0cuKNPM+CnLDPcjVakq/1ByZCjnCnSPwTo1535EVv4BK2GlPm+cw4prGZXmtPGMvCHUbhHKkopiq5YcenBrjGsFXge02AH3DVNXPezeQSSWrtmxh9BY9DhV4tzAPeehrarLvjjMSyolEy6gpVU+cEy5HR77x3nEQkOULjGVjwmVqgp2S8HDdl3AJVWsso6vpPWJtUYGHejS45Qw3r61EL5LnHAJL11AfR9hlG7elHhBwAfcnteP6PCqRDiVQgNzRmtUiVlxescXs/uuXV08kvVqnt27wgDIt+ZhKw7vf0a6ftX0qLXOgINeEsSQ4F7eaYIcEtwbPE1QQ4KrRCeCHCPoqyWZaQ9mSHBVbppQDgmuJk4TqiHBVdATQYwR7JDg6+20Czc/SJ2vz9NeeJxuX88TfsTV5i8o427kiJuETHiU9nDEJPzoEY5O+ImS74+vIceBw1G5+CcYOPRGrJUj1hJi4pE4wuGZ2Kkd4djEmxoLxB/OCU4kEH+QpzhxSfCH/3sR/T0RUSFHrCW0IyLt+CtHihNXDfUTETUjfn5ZOyLSTrgkTetAVCOchN5EpJ1wCUsU7Ug74dKW4MTa8Ze8BCfSTrgUTsdAxieKv0Qm/EQKCZfOhJ9IIeGSmvATK8QOOON+ypG1JaqYjHQQLs4JTqSDcNFOnMWRDsLFfHo/KtJBuMgn/MQ60APOuJ9YB/5jIeEnPmWM+7hIcCIdhI+RBMeMcBIVSZUjnFG9FRdXueL4rYfHq+/A4vyR+GFW4ON48T/S+kzETw8AAA==</t>
  </si>
  <si>
    <t>84ABD4794505230CE6454CD6ED66EC60</t>
  </si>
  <si>
    <t>JChemExcel8w0AAB+LCAAAAAAAAACdV9tuGzcQfc9XEPtccXm/GJKCwHlogbgB6gLtW7GW1o4AaTdYyZb99z0kHV24iggEkkAuec4MZ3iWHE0/vm7W5KUdtqu+m1Wcsoq03aJfrrqnWbVfdct+v51woXn1cT5dAAt8t51V33a77zd1vd/v6eJbu2le+44u+k2V5m9et6szzF7SfniqBWO8/vfuy33kTFbddtd0ixas7epmGwe/9ItmFxfzExf1phleVl2d4PVmeEnW/hMsfBl93S6rY0i3mPsEKnlcrVvy2A+bZkdeBKP4st/IU9u1Q7Nrl+ThDcOSeqRg/mF697lfPG/abjef3gUTq0Wzvt8NzwsMbPp1u3iGNXT++DyrNrwizcP2ftcObT+rgGqr+bTZ9ZtPw9C8kdALuIaTRpBGkkaRRpPGkMaSxpHGk4Yz/DDPAeBAcEA4MBwgDhQHjAMngBPBDnACOAGcAE4AJ4ATwAngJHASOBkcAieBk8BJ4CRwEjjpsdnrNkT599v3Frkit+RP/L6S2/j5evJ8On7tc/+OvcWmilk1sdQY48jEUccRHFrlESzGmTCKTDR1DoFNDLXMiDBupbHh2ZvQWqo9ggFOGSZDK7xHi50y2h5bQY1EciYc804SbK7U6kfDqTSeEwEfSJLCIFxrKi3jJDhGNhwGrTraOdpjPrSKchufoRyrXexob8KIoMwwg46EqDSPI84pBMU5VSKsmiukwWOZXFOudAAbalzsWMoNtjpMeR5HUqcibyGBmFeM88jAgk005owSsSPhKDIUd+7dc1wmRx6tictUTPqQeO9tCsAKlVYptE7rZkInw9rEznjqMAI6/8nUlRFJrT+je+Tz3N6hY6hTJiTEUamFix0nnI25smF3A0b4IBtE7njcBYd9iWF5RB5zcegcpmzQAUss4fGiT+vDazqfPvTd8qRLVstZ9RDebUD+ah+32I3w/mKkH5btgOOySsj05s//mdYnT+nh1JQYmZJnpkYEeU4IB8d1gjonhGPmQBCXCPqcYHIPJ/H8XojOjEzZ64u15wRXJLgRwf/qVviRKc6uOw/zp5R0YBc4fJSTIiUTSboTCpxMJ+kOub7xPJNKvG9KfvQFjv5VvfBMMOm2K6wg00y6HQuRugscV/CT6SPdvtc5IhdIvK0LnPx0ibd7gZMfI7EaKHAyhaTq4cCRFzkXFCIK54/IFJKqkwLHXOAUdCDsBU7h9BBudPyKggxEJoNUXBXO7EwGqRi7LlGZySAVbwU/mQxSsVfwk18osTgs+FHjHMjC4SL1hbUVpCMzGaSCtcDJZJAK3AInk0EqiAvxZDpIBXThKmYX4nHX/ahcB+9F+thPfVKr1D/+j6A7+q9SH//IfJjW+AM3/x8v9nNk8w0AAA==</t>
  </si>
  <si>
    <t>AE0344B02FF0E9DBFA4DA03085DD948E</t>
  </si>
  <si>
    <t>JChemExcelUA8AAB+LCAAAAAAAAACdV11v2zYUfe+vIPQ8UfyWGNguivZhA5oNaAZsb4NiK6mBSCokJ07+/Q5Jf4lRzWGIgyuR59xLXh5dkouPr+0TeWmGcdt3y4xTlpGmW/ebbfe4zPbbbtPvx5wLzbOPq8UaWOC7cZl93+1+3BTFfr+n6+9NW7/2HV33bRb6b17H7QSzl7QfHgvBGC/+vv165zn5tht3dbduwBq3N6Nv/Nqv650fzE9CFG09vGy7IsCLdngJ3v4RzP0YfR032XlKn9H3CVTysH1qyEM/tPWOvAhG8WO/kMema4Z612zI/RuaJbVIwerD4vZLv35um263Wtw6F9t1/XS3G57XaGj7p2b9DG94+O3LMmt5Rur78W7XDE2/zIBqstWi3vXtp2Go34h7criak1qQWpJakVqT2pC6JHVFaktqzvCPfg4AB4IDwoHhAHGgOGAcOAGccH6AE8AJ4ARwAjgBnABOACeBk8BJFxA4CZwETgIngZPASeAUcAo4BZxyI1MQwFPjZv7n248G+SO/k8+zf38ces522n75d0ciP1hyscxySSuGaeWCKlOJsz22a8qlViTnsEqfLKPcWnE0p97YyxSdDHIejNaGuXcmwzsXpiS5orrEOgDPVGlIbqjmWIO8pEa7fkMribXIKypsyUluqVJYQ1gusKY5h+iMhgPOaSmZm5agTDPjuywz3LdUpar8Q8mxQjlXoHsMxqk59y2y8g8YCSv1ZXosc5ZRaU4Tz8gbUl1RzNESNxYYxDPGWU6VdFbge4A9oDAT7g1TMJi365MYtGbHt0MfcmPRCDfibBCf82Cr6vJdHPollZIJl9HSKp85ptwUj+/HfiRDQ5VuZSqfFCpVFfyWgof5uoxLqlhlHV9J61fWGhkEoUuPU8J4/9ZC+W7lhFvx0mXUvyOP0vWbEl8I+IDb8/iRHV6VyKdSMHBntEaZWBSnj3y1uO+7zcUj2W6W2b2rDIB8ax5GcSgAGemHTTOg2DoHDnpJEFOC+3qvE+SU4D7h6wQ1JbhSdCLIOYJ+NyRzPYKZElyZu04opwRXFK8TqinBldATQcwR7JTgC+71EK5/snS+QF+PwuPl9gU9EUe8m/wFZT6MnBlaQiY8WvawxyTi6BmOTsSJFt/vX1OOA4e9cvVXcHB4m/FWznhLiIlH4gi7Z2KmdoZjE19qLBC/Oyc4kUD8Tp7ixCXB7/4/y+iviYwKOeMtoR0RacefOVKcuGqo/5BRMxPnf2tHRNoJp6TrOhDVDCehNxFpJ5zCEkU70k44tSU4sXb8KS/BibQTToXXcyDjHcWfIhNxIoWEU2ciTqSQcEpNxIkVYiec+TjlzNgSVUxGOggn5wQn0kE4aSf24kgH4WR+fT4q0kE4ySfixDrQE858nFgH/raQiBPvMsbdLhKcSAfhNpLgmBlOoiKpcoYzq7fi4ihXHC97eHx3ESzOt8QPiwK349W/k/Pq4FAPAAA=</t>
  </si>
  <si>
    <t>E5E0A8E438BB0EE9CD2FFDB4D4FEE711</t>
  </si>
  <si>
    <t>JChemExcelUA8AAB+LCAAAAAAAAACdV9tu2zgQfe9XEHquKd4vge2iSB92gWYLbBbYfSsUWUkN2FIhO3Hy93so2o5MuyZQxAFF8pwZzvBQHE0/va5X5KXpN8uunRWcsoI0bd0tlu3TrNgt20W320y40Lz4NJ/WwALfbmbFj+32501Z7nY7Wv9o1tVr19K6Wxdx/uZ1szzB7CTt+qdSMMbL/+6+3g+cybLdbKu2bsDaLG82w+DXrq62w2J+4aJcV/3Lsi0jvFz3L9Had8HCj9HXzaJ4D+kWc59BJY/LVUMeu35dbcmLYBQ/9pE8NW3TV9tmQR7eMCypRwrmH6Z3X7r6ed202/n0LphY1tXqfts/1xhYd6umfoY1PPz5ZVaseUGqh839tumbblYA1RTzabXt1p/7vnoj4SngKk4qQSpJKkUqTSpDKksqRypPKs7wj3kOAAeCA8KB4QBxoDhgHDgBnAh2gBPACeAEcAI4AZwATgAngZPAyeAQOAmcBE4CJ4GTwEngFHAKOAWcCitTEMCqCZH/8/azQf7ILfkL/9/I7fD3bdQfj4+ffv13v2fdYsvFrNCUS62Jocp4cWj2g5I6hoiPEOmQE009G3qOM0sUlSYinTdEUCU0Q8OZcoRT4ZghE0a5Q4ATTqVwOrSMOUkmglqPBE2w49ICp6liSCpaK5DUiQXPstBqZjHuqLfYhImnwmMT0Boe8Ipqa32wwzkSzamBfTQAeQKJeaWwQKyWE4uIsDf7xiMwYwhnVFkmju1hmAOFDULrjUIrMQ1xcEWFCq2kggdHkmrJcWrfkM4QLEcK0DoX2n1KwuL8uK+olaHV1CDqIdiQMwSJYfveP8xjEwzUATtGO/AM7MV55MSHvlVeBr7Q2oa+gINgR4Yg0HfCDf6kgJrh3yntgj0pvQrrcgbKDJukkWyEoTwPMOH5kGNrkD+YswyHJOwBszq4YwKHJbhxyPYhfH4Ugn/vpbnZz0psN9KtKFPGYtByiIJTbZwJu2eExFEuj2d5Pn3o2sXokSwXs+IhvAAA+bt53GAbwiHHSNcvmh7v1CIi4+th/u+0HPViZ2xKnJmSJ6bOCPKUEM7wdYI6JYR30ZEgLhH0KcGkHkbx/JGJzpyZstcXa08JLktwZwT/u1vhz0yFg3bNeZgfU+JbPcPhZznJUhKRxIsjw0l0Ei+a6xvPE6kMl1LOj77A0b+rF54IJl6JmRUkmolXaCZSd4HjMn4SfcQr+jpHpAIZrvTraxPp22UoATJ+0tfIUDJkOIlCYomR4SQKiSVJhpMoJJYwGU6ig1jyHDnyIsdeyEFGByLRQSypMmu7oIMR56Ifmeog5CCjHZnqYCjzMpxUB4GT0Y5MdRA4Ge3IVAeh6sxQEhnEKjXDSWQQq9pMqhMZxCo44yeRQayaM34SGcQqO3MVsws5yEhH8Qtry0hHJTKIlX+Gk8ggfilkOGltMXxZZOJJdBC/RDJ+Uh34E85lP4kODl87537KUY1XHj728Hj2IVi+fyV+mJb4Op7/D88R8PNQDwAA</t>
  </si>
  <si>
    <t>0998430BBCA344D3A83CDC8A0D486623</t>
  </si>
  <si>
    <t>JChemExcel8w0AAB+LCAAAAAAAAACdV9tu4zYQfd+vIPRcU7xfAtuLRfahBTZdoCnQvhWKrWQNxNJCduLk73tIJr5QjgksbIMUec4MZ3hEjqefX9aP5LkdNqu+m1Wcsoq03aJfrrqHWbVbdct+t5lwoXn1eT5dAAt8t5lVP7bbn1d1vdvt6OJHu25e+o4u+nWV5q9eNqsTzE7SfnioBWO8/vfm223kTFbdZtt0ixaszepqEwe/9YtmGxfzgYt63QzPq65O8Ho9PCdr/wkWvoy+bJbVIaRrzH0BldyvHlty3w/rZkueBaP4st/IQ9u1Q7Ntl+TuFcOSeqRg/ml687VfPK3bbjuf3gQTq0XzeLsdnhYYWPeP7eIJ1tD54+usWvOKNHeb2207tP2sAqqt5tNm26+/DEPzSkIv4BpOGkEaSRpFGk0aQxpLGkcaTxrO8MM8B4ADwQHhwHCAOFAcMA6cAE4EO8AJ4ARwAjgBnABOACeAk8BJ4GRwCJwETgIngZPASeCkx2Y/tiHKv19/tsgVuSZ/4vedXMfP96Pn9/Z97qPP7Rv2GpsqZtXEUmOMIxNHHUdwaJVHsBhnwigy0dQ5BDYx1DIjwriVxoZnb0JrqfYIBjhlmAyt8B4tdspoe2gFNRLJmXDMO0mwuVKr94ZTaTwnAj6QJIVBuNZUWsZJcIxsOAxadbBzsMd8aBXlNj5DOVa72NHehBFBmWEGHQlRaR5HnFMIinOqRFg1V0iDxzK5plzpADbUuNixlBtsdZjyPI6kTkVeQwIxrxjnkYEFm2jMGSViR8JRZCju3JvnuEyOPFoTl6mY9CHx3tsUgBUqrVJondbNhE6GtYmd8dR+BHT+wdSFEUmtP6F75PPU3r5jqFMmJMRRqYWLHSecjbmyYXcDRvggG0TueNwFh32JYXlEHnOx7+ynbNABSyzh8aJP6/1rOp/e9d3yqEtWy1l1F95tQP5q7zfYjfD+YqQflu2A47JKyPTmz/+Z1kdP6eHYlBiZkiemRgR5SggHx2WCOiWEY2ZPEOcI+pRgcg9H8fxeiM6MTNnLi7WnBFckuBHB/+pW+JEpzi47D/PHlHRgFzh8lJMiJRNJuhMKnEwn6Q65vPE8k0q8b0p+9BmO/lW98Eww6bYrrCDTTLodC5G6MxxX8JPpI92+lzkiF0i8rQuc/HSJt3uBkx8jsRoocDKFpOphz5FnOWcUIgrnj8gUkqqTAsec4RR0IOwZTuH0EG50/IqCDEQmg1RcFc7sTAapGLssUZnJIBVvBT+ZDFKxV/CTXyixOCz4UeMcyMLhIvWZtRWkIzMZpIK1wMlkkArcAieTQSqIC/FkOkgFdOEqZmficZf9qFwHb0X62E99VKvU7/9H0B39V6kPf2Q+TWv8gZv/D5BPIzjzDQAA</t>
  </si>
  <si>
    <t>5E7932580AE730C06F96AE5E2B44CB86</t>
  </si>
  <si>
    <t>JChemExcel8w0AAB+LCAAAAAAAAACdV9tu2zgQfe9XEHquKd4vge2iSB92gWYLbBbYfSsUW0kNxFIhO3Hy93tIJr5QrgkUtkGKPGeGMzwix9NPL+tH8twOm1XfzSpOWUXabtEvV93DrNqtumW/20y40Lz6NJ8ugAW+28yqH9vtz6u63u12dPGjXTcvfUcX/bpK81cvm9UJZidpPzzUgjFe/3fz9TZyJqtus226RQvWZnW1iYNf+0WzjYv5hYt63QzPq65O8Ho9PCdr3wULX0ZfNsvqENI15j6DSu5Xjy2574d1syXPglF82Ufy0Hbt0GzbJbl7xbCkHimYf5jefOkXT+u2286nN8HEatE83m6HpwUG1v1ju3iCNXT+/DKr1rwizd3mdtsObT+rgGqr+bTZ9uvPw9C8ktALuIaTRpBGkkaRRpPGkMaSxpHGk4Yz/DDPAeBAcEA4MBwgDhQHjAMngBPBDnACOAGcAE4AJ4ATwAngJHASOBkcAieBk8BJ4CRwEjjpsdmPbYjyn9efLXJFrslf+H0j1/Hz7ej5MP4+e/5z+4a9xqaKWTWx1BjjyMRRxxEcWuURLMaZMIpMNHUOgU0MtcyIMG6lseHZm9Baqj2CAU4ZJkMrvEeLnTLaHlpBjURyJhzzThJsrtTqveFUGs+JgA8kSWEQrjWVlnESHCMbDoNWHewc7DEfWkW5jc9QjtUudrQ3YURQZphBR0JUmscR5xSC4pwqEVbNFdLgsUyuKVc6gA01LnYs5QZbHaY8jyOpU5HXkEDMK8Z5ZGDBJhpzRonYkXAUGYo79+Y5LpMjj9bEZSomfUi89zYFYIVKqxRap3UzoZNhbWJnPLUfAZ3/YurCiKTWn9A98nlqb98x1CkTEuKo1MLFjhPOxlzZsLsBI3yQDSJ3PO6Cw77EsDwij7nYd/ZTNuiAJZbweNGn9f41nU/v+m551CWr5ay6C+82IH+39xvsRnh/MdIPy3bAcVklZHrz5/9O66On9HBsSoxMyRNTI4I8JYSD4zJBnRLCMbMniHMEfUowuYejeP4oRGdGpuzlxdpTgisS3Ijgf3cr/MgUZ5edh/ljSjqwCxw+ykmRkokk3QkFTqaTdIdc3nieSSXeNyU/+gxH/65eeCaYdNsVVpBpJt2OhUjdGY4r+Mn0kW7fyxyRCyTe1gVOfrrE273AyY+RWA0UOJlCUvWw58iznDMKEYXzR2QKSdVJgWPOcAo6EPYMp3B6CDc6fkVBBiKTQSquCmd2JoNUjF2WqMxkkIq3gp9MBqnYK/jJL5RYHBb8qHEOZOFwkfrM2grSkZkMUsFa4GQySAVugZPJIBXEhXgyHaQCunAVszPxuMt+VK6DtyJ97Kc+qlXq9/8j6I7+q9SHPzIfpjX+wM3/B6dfw9TzDQAA</t>
  </si>
  <si>
    <t>36FFDD61D9D0A76CF97FCCDD210A120A</t>
  </si>
  <si>
    <t>JChemExcelRA8AAB+LCAAAAAAAAACdV9tuGzcQfc9XEPtcUeTwbkgKAuehBZIGqAu0b8VaWjsCrN1gJd/+voek7WgZRSwKy+CIe84MOTwazi7eP+3u2EM37rdDv2wkFw3r+vWw2fa3y+Zx22+Gx/1MkpHN+9ViDSzw/X7ZfD0cvl3M54+Pj3z9tdu1T0PP18Ouyc8vnvbbCeZR8WG8nZMQcv73509XiTPb9vtD2687sPbbi32a/DSs20NazE9CzHft+LDt5xk+340P2ds/JOJH8Kf9pvm+pUs8+wAqu9nedexmGHftgT2Q4PiIX9ht13dje+g27PoZ04oHpGD1bvH547C+33X9YbX4HF1s1+3d1WG8X2NiN9x163t4g/Hbx2Wzkw1rr/dXh27shmUDVNesFu1h2H0Yx/aZRSviWslaYq1irWatYa1lrWOtZ21grRT4x3MJgARCAiKBkQBJoCRgEjgCjqIf4Ag4Ao6AI+AIOAKOgFPAKeBUDAicAk4Bp4BTwCngFHAaOA2cBk4rHP5dF3f95/O3Drljl+x3/F+xy6O/OPPlxf5y9P14/rKwj/5w2LRsiAfCXl4GzaV1gSluQ5qUBoPk1lnJcFISmZgJHhR2NSOugrNxdNJ5NgPXIwszwxXZwGaWuxDxjkuJzGEMyoQ4OqcxBuCRTYxGIMpMxgBIJSa0jiMmhPU2IS1yNpNYiRAEg8AxEaK5UDEYDGsVJSPo5M5y7ZDlmXRcOY9A0vMgBVYoEVJZLIlkjKCSYYOOM4oTWfghzZ1xmWWVzH6kECJFB8YmwxuK0ZEwpfKSvQzwI7lxcUKA413DnpHq6IGMMcmnC8kI3AmRVyKtUUfG2yMYRBorib8V8/rIBZ38kItnAc8uOJlmPMVTgaFMTDvy4LXJu1aeKPkJUuWgRguZdi20NemRCiYHFZayZ2uMzPkUgdKMRorzLnRKiMdug8wpcjEE6J6MSIa1WuSgIoRkOO1DXk8+qaSETIc0cggr1Ussk7TguQg2b5CMy+tBZrMGrE/HCsWlfUnDtRUh0UlTPjsnvUE1mL+Vg9Xieug3RybbbpbNdawhgPzR3ezppVQ0bBg33YiyHB1E6DGBpoT4Oz9PUFNCLENvBDpF0FNCLFrnI5gpIZa48wT7wx7s+SW5KSFW0PMR/JQQ6+15QpgSYnU+vyQppoxUzM/HkOVhp+Jf4RTnnS+LCqc48ny5VDjFqefLqJKC4uDTxTWNE8H5glz9mh28fDvhzZ7wVhGSLISRrswax5/g+J+t+q/aqsMJb6HyEy6kky/4CqfUjvkPnLJWpCaiwim0k5uO8zqgQjupQanFMSc4+v+eApUVJbVHlRUU2sntVGWn/gSnUoqoUEhu1yo1u1BIbu8qnEIhuR08vx9VKCS3j5U45YWS2s0Kp1BIbk8rnEIhuZ2tcAod5Pb3jaNOctyJ/VR0oAod5Pa6srZSB37COX0VlzqIOahoRxc6yC1/hVPqwMdXhAqn1EHkVLSjy1smvoZUqosudPD6ynI2TqEDN6EchZkfNWXz1xc8mD+8/M2/vxm+W8zxRrz6F+/fTzlEDwAA</t>
  </si>
  <si>
    <t>451099E9520BF56E27BE1E057283D356</t>
  </si>
  <si>
    <t>JChemExcelSA0AAB+LCAAAAAAAAACdV9tu4zYQfd+vIPRcU7yJl8D2YpF9aIFNAzQF2reFYitZA7a0kJ04+fuekXKxaEVcFJZBkTxnOCQPh6P556fdlj1W7X7T1ItMcpGxql416019v8iOm3rdHPczqQqZfV7OV8ACX+8X2Y/D4edFnh+PR776Ue3Kp6bmq2aX9f0XT/vNAHPUvGnvcyWEzP+9+nbTcWaben8o61UF1n5zse8avzWr8tA588EQ+a5sHzd13sPzXfvYW/uuBD2CP+3X2fuULtH3BVR2t9lW7K5pd+WBPSrB8Yjf2H1VV215qNbs9hnNmgcswfLT/Oprs3rYVfVhOb8iE5tVub05tA8rNOyabbV6gDW8/PF1ke1kxsrb/c2haqtmkQFVZct5eWh2X9q2fGb0RrhSslKxUrPSsLJgpWWlY6VnZWClFPijXwIggZCASGAkQBIoCZgETgGnyA5wCjgFnAJOAaeAU8Ap4DRwGjhNAwKngdPAaeA0cNpjo7cVzfDv558V1oldsj/xv2GXJz9quX55vz6pv7dfD/DdD9upFpngXjvDZoLbYCSbSW4slYoHJwo201xqzBDtThnb9QtjqL8wPlCplHfEdx1PcGN0IFzhvaZSWS+Z4DLYguBGYhFgNkiiG26992xmYUYYareF73AQsyVzQboAupGFj6vwyQTzWmguPNbSoM86VnBXwKBDI9zyaHSOBTRK825dw8lCUymU7CfnUQquPbhQnhUqY89YJlCsMJqozhLFcBFoApo7RxOASeMUmbBKdJ5KaQpGDlvBMG0FHSjug1fkokBfwY02gVmOhdfwFC4qFMFBSQ7rAE88D75Q8Fsaq5iEURVoGoWAWlBVDuVrVXIvqcTW+NP6C+ys/aO65rqAIM/q2EoTLNUxp4Bl99Z5WiwrDU5S/naUlvPbpl6fvLLNepHd0vkD5K/qbq9ejlnGmnZdtQhpZICgpwQ1JNAZmSboIYGO8BtBjRHMkEAHfnqEYkig8DBNsGdzsNMuuSGBos/0CH5IoFg1TQhDAkW2aZekGDK6QDg9how3uwucCU60332gTXCiLe8Dc4IT7XofyBNLEG18F/SH4xC4v1yWv/cGXmoj1uyItYSQZCSM7rpJcfwIx3/k9T8pr8OItZA4wpF0+ssxwYm1U/wCJ44V3QWc4ETa6S/saR2oSDvd5Z4apxjhmP+rHRVHlC61SHgQaadPRRIz9SOcRChSkUL6VCcRsyOF9KlRghMppE+lEpxIIX3qleDEF0qXqr1x9ChnRCE6dW9FCulTwQTHjnASOtBuhJOIITqOIbRublo7OtLBayo7NY4RZ/fYCeVkmPwkuchfk3y8nn0A5O9fB5/mOb6Klv8BQBQBNUgNAAA=</t>
  </si>
  <si>
    <t>EB55AF20F3C1B06190896369E1CC296A</t>
  </si>
  <si>
    <t>JChemExcelVQ8AAB+LCAAAAAAAAACdV11vGykUfe+vQPO8Zrh8E9muqvRhV2q3UrPS7ttqYk9SS/FMNXa+/v0eBsexsddIVRwxwDlc7uUAl+nHl/UDe2qHzarvZhVxUbG2W/TLVXc/q55X3bJ/3kxIGqo+zqcLYIHvNrPqx3b786qun5+f+eJHu25e+o4v+nWV+q9eNqsjzLPi/XBfSyGo/ufrl5uRM1l1m23TLVqwNqurzdj4pV8023Ey/2OiXjfD06qrE7xeD09ptH+liD/BXzbL6t2la/R9ApXdrR5adtcP62bLnqTg+Inf2H3btUOzbZfs9hXNigeEYP5h+vVzv3hct912Pv0ah1gtmoeb7fC4QMO6f2gXjxgNH398nlVrqlhzu7nZtkPbzyqg2mo+bbb9+tMwNK8sfkVcQ6yRrFGs0awxrLGscazxrAmsIYF/9BMABAQBQsAQQAQUAUbASeBkHAc4CZwETgIngZPASeAkcAo4BZyKBoFTwCngFHAKOAWcAk4Dp4HTwOk4Mw0BPLTR879ef7aIH7tmf+L/G7se/74d1A/br7Pv8383O9Y1llzOKsNJGcMs1zbIt2LXqLgX8HgPUR4xMTyIseZJOKa5sgnpg2WSa2kEChLaM+LSC8smgpOHgxPiSnoTSyG8YhPJXUCAJlhx5WwsLTnNJpo7i2BPLJfSou64ciKwiec+zmMSePBCYBziJLWOQKMtBjBcC6wKcQsDKIIEDRoLACnMyRFzcAmLsysCPAORBNdOyH351kxAYYVQBqtRKnRDHaS51LFUXFI0pLhRhG37inhGbwkxQOl9LHcxgXcUDuvwUsXScItZRy/HoMFLNLv3+ls/VsFCHjFKxovoNIXU78iHWHc6qMiXxrgxejAwRi86EaNHQsXoeR3HD1i5yIfTKpixI2DEsSHoEMb4ItAqDuFNXDisuYymHXcCOwUMKZyJQwtJI075uFC7ENBeDeG9lsdn16u4kwi55kJbh0ZHUAZxY72NK2ilwn6u9xt6Pr3tu+XBJ1stZ9VtPAUA+d7ebbAUcaejpR+W7YCDtUrIdEbM/57WB7VUORxKngyljoY6IahjQtzIlwn6mBAPpD1BniOYY4LNLRz483vBO3sylLs8WXdM8EWCPyGEX12KcDJU3GyXjMf+Q0o62gscOolJkZKJJN0eBU6mk3TbXF54yqQy3kwlO+YMx/yqXigTTLoXCzPINJPu0YKn/gzHF+xk+kj39GWOzAUy3usFTn66jHnAZX9kfoyMeUPBTqaQlGcUOJlCUl5S4GQKSXlMgZPpIOU9e446y3Fn/CnoQGY6SHlVYW65DsIR56wdlesgxqCgHZXrYMz1CpxcB5FTOF1UroPIKWhH5TqIqWeBkskgpaoFTiaDlNoWQp3JIKXCBTuZDFLqXLCTySCl2oWrWJyJQUE6ms7MrSAdnckgpf8FTiaD9FwocPLcYnxeFPzJdJCeIwU7uQ7CEee8nUwHb0+eUzv1QY5Xv7348HnyGqzfn4ofpjWeyPP/ANWWRrVVDwAA</t>
  </si>
  <si>
    <t>F506C261A4E4CADD77C3734B8B8BE297</t>
  </si>
  <si>
    <t>JChemExcelmg8AAB+LCAAAAAAAAACdV11vGykUfe+vQPO8ZrjA8BHZrqr0YVdqWmmz0u5bNbEnqaV4pho7cfLv9zDEjo2nRqpsCwPncLmXA1ymH1/Wj+y56Terrp0VxEXBmnbRLVftw6zYrdplt9tMSFZUfJxPF8AC325mxY/t9udVWe52O7740azrl67li25dxP6rl83qBLNTvOsfSikElf/dfLkdOJNVu9nW7aIBa7O62gyNX7pFvR0m8wsT5brun1dtGeHlun+Oo32XInwFf9ksi3eXrtH3CVR2v3ps2H3Xr+ste5aC4yv+YA9N2/T1tlmyu1c0K+4RgvmH6c3nbvG0btrtfHoThlgt6sfbbf+0QMO6e2wWTxgNf/76PCvWVLD6bnO7bfqmmxVANcV8Wm+79ae+r19Z+BdwNbFaslqxWrO6YrVhtWW1Y7VnNQn80E8AEBAECAFDABFQBBgBJ4GTYRzgJHASOAmcBE4CJ4GTwCngFHAqGAROAaeAU8Ap4BRwCjgNnAZOA6fDzIDTFUTw2ATv/3n92SCG7Jp9xe8bux4+347qx+3x8/WkNva53aOw8HJWVJxUVTHDtfFyX7w1Ku4E/D5AlENkKu7FUHMkLNNcmYh03jDJtawEChLaMeLSCcMmgpODmxPiSroqlEI4xSaSW48wTbDuygJXcS0QWpRWIrQTzStrfSidd8BhAgZhnlheCStD3TiEe+I46cD33FDgK06EsBM3sIPCS+EZBOcRX/QJS8zCM1DfCg8HjWEkuLZCHsp9MwGF5ULpjUap0A2pkOZSh1JxScGQ4pUi7OFXhDU4TQgFSudC+RaaMDl/XNfcqlBW3MD74NwQOziFZvte3/djMQy0gnFM5UQIAvnYb8n5ULfaq8CXVWVDXcJAGEcFJ1B30g32lIS2YV96OBEWw8E5lEr4YZ5KeT3MX8hhEZU0DmEk7WmYtkEcMawV2DqIvRS2CmaFxBYK5hyivg8DHYTh32tpjN56FZYfYddcaGPRaAkiIV4ZZ8IqGqmwwcvDDp9P77p2efSXrZaz4i4cC4D83dxvsBxh66Ol65dNj5O2iMh4aMz/nZZHtVg5HkqeDaVOhjojqFNC2NmXCfqUEE6oA0GOEapTgkktHPnzZ8Y7czaUvTxZe0pwWYI7I/jfXQp/NlTYcJeMh/5jSjzrMxw6i0mWkogkXicZTqKTeP1cXnhKpDJcVTk71Qin+l29UCKYeFFmZpBoJl6sGU/dCMdl7CT6iBf3ZY5MBTJc9JfnJtPTZUgMMnbSY2RIJDJ2EoXExCNjJ1FITFQynEQhMbHJcMwIJ6MDmeggJk4ZTqKDmGgdOGqU40filtGBSnXgTjij66PofGepzIGkEh3EZDHDSW+UwMnseqVHOLmLK9VByF0zlEQGMdfNcBIZxNw4E+pEBjGXzthJZBBz78t2dCKDmKtnrm8aiUFGOjqVgQ3vgYydRAbx/ZDhpLnF8N7IcBIZxPdJxp9EB/E9k7FjR/zRGTuJDvZvpnM75VFeWO6fjfh79qQs39+bH6Yl3tnz/wGC/AKrmg8AAA==</t>
  </si>
  <si>
    <t>8231DC83226503DC5C4DBE499002CF1D</t>
  </si>
  <si>
    <t>JChemExcelFg8AAB+LCAAAAAAAAACdV9tu2zgQfe9XEHpeU7yTCmwXRfqwCzRbYLPA7luh2EpqIJYK2YmTv98zZJLarCsW6wtEkefMkDNH5Gj+/ml7zx67cbcZ+kUluahY16+G9aa/W1SHTb8eDruZVFZW75fzFbDA97tF9XW//3ZR14fDga++dtv2aej5athWafziabc5wRw0H8a7Wgkh63+vPl1HzmzT7/Ztv+rA2m0udrHz07Bq93EyP3FRb9vxcdPXCV5vx8dk7YsS9BP8abeuvi/pEmMfQGW3m/uO3Q7jtt2zRyU4fuI3dtf13djuuzW7eUa35g1CsHw3v/o4rB62Xb9fzq/IxGbV3l/vx4cVOrbDfbd6gDU0/vi4qLayYu3N7nrfjd2wqIDqquW83Q/bD+PYPjNqEa6VrFWs1aw1rLWsdaz1rA2sbVgrBf4YlwBIICQgEhgJkARKAiaBU8ApsgOcAk4Bp4BTwCngFHAKOA2cBk6TQ+A0cBo4DZwGTgOngTPAGeAMcEYj+fcdrfrv528dYscu2Z/4X7PLoy/1fH5pfz66P+4/bmVfJFtBaYYHj4W9XR2X0jsmLXcm9UtBV82dsoFJxaVDYCQkKl3DGm4tYtBwpRESz73zhjlgsXDLpQ2awbIOChchsUrY81YwBWSQuBjjGya5197jzgpcJA8BLgAJzjLBtWk8m0EpMM5mGBUwN8OwRDRxNdo4NoNknEO/4bZBNnDvgtd0ryUiPbM8GItxx41HNmeBC4HMzLACbTzZkRYLhH2rGkP+LD50b5x48Qs1CO4aYZjEtDxmhzgEIyG8ZwRzhl7hEI4Zup2IjbgmmEMAGw/lHDXehhTHTGwcEu51KDgZ7QhPq4dlJ3RIlrXRsYHwGlqAs0pGkgwhefBKEARrNzFmWLxFRmhICYoOzRvxiYaNg6phRknbxA4tRKAAhQYJw9Vr4jaYN5n3XCsKtIcSKKCWe0ozBV6mwEthY0AbY2LgrPYxsIgYOXhxZLjzlEDHRRBpQTbNFqlt8CDFRZsYGCTZyjQ5YRodG5Z2w+W8fnvAl/OboV8fNdlmvahuaFcA5K/udqdeHv6KDeO6GyF/MkDQY4I6JdCTO03QpwTaWN4I6hzBnBJoG5r2YE8JtGlNE9wPa3DTU/KnBNoTpz2EUwLtoNOE5pRA++30lKQ4ZcTtedqHzJMdt/MCJ8t32v4LnCzl6bgocLKsp+OlEIIs8fEoOvVD4HTkLX9PBl7uzlhzZ6wVhCQzYcRDsMQJZzjhZ7P+pzTr5oy1pvAIZ9JJR3aBk2vH/gIn3ytiWVDgZNpJZcS0DlSmnVhylPzYMxzzf7Wj8h0lFjyFGWTaSQVSYaXhDKewFalMIakAK+zZmUJSwTY9N50pJBV4BT+ZQlJBWODkB0osIAucTCGp4CxwMoWkArXAyXSQCto3jj7L8WdiUNCBznSQCubC3M7o4Ihz/ijOdUAxKGjHZDpIRXyBk+sgUNFf4OQ6IE5BOyY/ZejForC7mEwHry8hk34yHfgTypGb+qgoq19f2dD84XWu/v6u925e4x13+R/HAfcHFg8AAA==</t>
  </si>
  <si>
    <t>56F8640C27CEDC6E363C973812B38AC0</t>
  </si>
  <si>
    <t>JChemExcelmg8AAB+LCAAAAAAAAACdV12PGjcUfc+vsOa5eHz97RUQRZuHVkoaKVupfatmYXaDtMxEA/v173s8XlgwFEsRIGP7HF/f62P7evrxZf3Antphs+q7WUVcVKztFv1y1d3PqudVt+yfNxOShqqP8+kCWOC7zaz6sd3+vKrr5+dnvvjRrpuXvuOLfl2l/quXzeoI86x4P9zXUgiq//n65WbkTFbdZtt0ixaszepqMzZ+6RfNdpzM/5io183wtOrqBK/Xw1Ma7V8p4lfwl82yenfpGn2fQGV3q4eW3fXDutmyJyk4vuI3dt927dBs2yW7fUWz4gEhmH+Yfv3cLx7XbbedT7/GIVaL5uFmOzwu0LDuH9rFI0bDnz8+z6o1Vay53dxs26HtZxVQbTWfNtt+/WkYmlcW/0VcQ6yRrFGs0awxrLGscazxrAmsIYEf+gkAAoIAIWAIIAKKACPgJHAyjgOcBE4CJ4GTwEngJHASOAWcAk5Fg8Ap4BRwCjgFnAJOAaeB08Bp4HScGXDaQAQPbfT+r9efLWLIrtmf+H1j1+Pn20H9sH2HK31udjgsvJxVhpMyhlmubZC74q1RcS/g9x6iPCJjeBBjzZNwTHNlE9IHyyTX0ggUJLRnxKUXlk0EJw83J8SV9CaWQnjFJpK7gDBNsO7KAWe4FggtSicR2okDz4lYGuHQjglYhHnieXBYkkngMmBJUFqKPM2NcyGOR4SwE7ewgwKgwCC4gPiiTzhiDp5hpd6KAAetZSS4dkLuy10zAYXlQhmsRqnQDamQ5lLHUnFJ0ZDiRhH28CvCGp0mhAKl97F8C02cXDisa+5ULA238H50OsYOTqLZvdd3/VgMC61gHGu8iEGhkPoRkxDrTgcV+dIYF+sSBuI4KjqBupd+tKcktA37Xhsfx1Mq6DgvJcI4P2+h17hoBsGHOzpQhMtAY6ydRRwxrBPYOnEthDPRrJDYQtGcR9R3YaC9MMJ7LY/RW6/C8iPsmgttHRodQSTEjfU2rqKVChu83u/w+fS275YHf9lqOatu47EAyPf2boPliFsfLf2wbAectFVCpkNj/ve0PqilyuFQ8mQodTTUCUEdE+LOvkzQx4R4Qu0J8hzBHBNsbuHAn98L3tmTodzlybpjgi8S/Akh/OpShJOh4oa7ZDz2H1LSWV/g0ElMipRMJOk6KXAynaTr5/LCUyaV8aoq2TFnOOZX9UKZYNJFWZhBppl0sRY89Wc4vmAn00e6uC9zZC6Q8aK/PDeZny5jYlCwkx8jYyJR4GQKSYlHgZMpJCUqBY45wzEFTqaDlAgVOJkOUuK056izHH8mbr6wPpkOUmJWOLRzHRxzztpRdLqzVOFAUpkOUrJY4OQ3SuQUtKP0GU7p4sp1EHPXAiWTQcp1C5xMBik3LoQ6k0HKpQt2Mhmk3PuyHZ3JIOXqheubzsSgIB2dy8DF90DBTiaD9H4ocPLcYnxvFDiZDNL7pOBPpoP0ninYcWf80QU7mQ52b6ZTO/VBXljvno34e/KkrN/fmx+mNd7Z8/8AVZbo35oPAAA=</t>
  </si>
  <si>
    <t>26BA84900827C5833C5EA4819EFCD95A</t>
  </si>
  <si>
    <t>JChemExcel5w8AAB+LCAAAAAAAAACdV11v4jgUfZ9fYeV54/j7owJGo87DrjTdSstKu2+rFNIOUklGgZb23+9xDBRMBksjQMb2OffmXp/Y15PPb+tn8tr0m1XXTgtOWUGadtEtV+3TtNit2mW325RcaF58nk0WwALfbqbF9+32x01V7XY7uvjerOu3rqWLbl3E+Zu3zeoMs5O0658qwRiv/r37Nh845ardbOt20YC1Wd1shsFv3aLeDg/zExfVuu5fV20V4dW6f43W/hMsfBl92yyLj5BuMfcFVPK4em7IY9ev6y15FYziy34jT03b9PW2WZKHdwxL6pGC2afJ3ddu8bJu2u1schdMrBb183zbvywwsO6em8ULrOHPH1+nxZoXpH7YzLdN33TTAqimmE3qbbf+0vf1Own/Aq7mpBaklqRWpNakNqS2pHak9qTmDD/McwA4EBwQDgwHiAPFAePACeBEsAOcAE4AJ4ATwAngBHACOAmcBE4Gh8BJ4CRwEjgJnAROAqeAU8Ap4FR4MuAUcMpACM9NyMDf7z8a5JHckj/xuye3w+f+pH86Hj9z9O+H8Z9/5nvmLZZfTAtNudSaGKqMF4dmPyipY4j+CJEO+dHUs6HnOLNEUWki0nlDBFVCMzScKUc4FY4ZUjLKHYItOZXC6dAy5iQpBbUeySqx+tICp6liSDBaK5DgUlFtrQ/znCOZpYUdy0JrDJJdGmo5Fq901GgsGFpvsWAlZ1RJAwOc41mB4NTAIxovmCcQoEe+YZVZTixihLF94xGqMSRYsEwc28MwBwrLF+wahVZiGtLhigoVWkkFD44k1ZLjnX5HgkP4HElB61xo90kKYfnTvqJWhlZTgzwM4YYsIiwM24/+YR7LYqAd2DHasZAO7uM8shDTo7wMfKG1DX0BB8GODEGg74Qb/EkBrcO/8AgiPIdBYtA6pV3AIRYV/GD9h3lpvA/P7Qx0jVY6a8Oyeh7Sb6kNSS893nWrg38m+LB80iH9h3zwo1b8Ry9N1n5WQhHIv6JMGYtBy2VYVW2cCctphMSbXx1f/dnkoWuXJ3/JajktHsJ+AchfzeMG6xL2BIx0/bLpsQUXERl3k9k/k+qkFzunpsSFKXlm6oIgzwnhlb9OUOeEsHUdCWKMoM8JJvVwEs/vmejMhSl7/WHtOcFlCe6C4H91KfyFqfDmXXMe5k8p8RDIcPhFTrKURCTxnMlwEp3Ec+n6wvNEKsMZlvOjRzj6V/XCE8HEEzTzBIlm4ombidSNcFzGT6KPeKJf54hUIEMFcP3ZRLq7DBVDxk+6jQwVRsZPopBYkWT8pApxZ5xxP3rk2TJ7lkh0EKukjB87wjEZjhvhZHYckeggVm2ZTTvRQazyMpxUB0NVeOTIUU66U4SqMaMdmZ4oQ9WZ4agRTu7g0iOcjA5kqoNQBGcoiQxi0ZzhJDKIRfZ16chEBrEozxzFiQxiEX/dj0pkEIv+jB9xmQOV2XZUKgMXLhYZP2ltMVxEMpxEBvHikuEkMogXnUw8iQ7ixSjjx43Ek9l2VKKDw+Xr0k91UktWhzso/l7cT6uPy+unSYVL++x/knobCucPAAA=</t>
  </si>
  <si>
    <t>F241B0629E82F5B54999EEBC6C054E73</t>
  </si>
  <si>
    <t>JChemExcelyw4AAB+LCAAAAAAAAACdV11v2zYUfe+vIPQ8U7z8VmC7KNKHDWhWYBmwvQ2KraQGYqmQnTj59zsk3dRiXXOYP8Cvcy55L4/Iq/n7l+0je+7G3WboFxVxUbGuXw3rTf+wqA6bfj0cdjOShqr3y/kKWOD73aL6st9/varrw+HAV1+6bfsy9Hw1bKs0fvWy20wwB8WH8aGWQlD9982n28iZbfrdvu1XHVi7zdUudn4aVu0+LuYnU9Tbdnze9HWC19vxOVn7R4rwE/xlt66+u3SNsQ+gsvvNY8fuh3Hb7tmzFBw/8Qt76PpubPfdmt29olvxBiFYvpvffBxWT9uu3y/nN8HEZtU+3u7HpxU6tsNjt3qCNVR++7iotlSx9m53u+/GblhUQHXVct7uh+2HcWxfWagFXEuslaxVrNWsNay1rHWs9axtWEsCf4wTAAQEAULAEEAEFAFGwEngZLADnAROAieBk8BJ4CRwEjgFnAJOhQmBU8Ap4BRwCjgFnAJOA6eB0xIb/9gFj/98/dohbuya/Y7/Lbs++Yaez8f655P2af9pbfLFNktoTHPv4NJbaTmRs4wMtzr1kwil4lYaz0hysggJQZxkG9ZwY+B9w6VCMBx31mlmgYXLhpPxisGy8hKFIPgHe84IJoH0hEJr1zDiTjmHlhEoiHuPKQDx1jDBlW4cm0EjMM5mGBUwN8MwIY4otdKWzSAWa9GvuWmwD2hb71RoK0KM0dbCm9AWMBhKaynaIQPHYNfIRod5DD6hra04zof9F9w2QjPCchxWBf+9JkjtFUGcoVdYhGGGbitiJfoCcwhc46CVk8rbkMRSyMQhYb8NeUvRjnDBa1i2QvlkWWkVKwgr6A23RlIkkfdpBidFgMBnHWNluDfYiTAkRYhKWDfiEg1rCx3DjCTTxA4lBDo89w02CqVTgdtg3cG840qGADsowKA03IXtDQGnFHASJgXMND4EUiOiCFxjVIq3C/tlufAi+WHSIrGTDZ6Y6KuO8cCeGkprErpRsWLCsbec129P8nJ+N/TrkyrbrBfVXXj8Afmju9/J41NesWFcdyPUHgwE6ClBTgnhEb1MUFNCOEHeCPIcQU8J4by5PIOZEsLpdJlgf/DBXl6SmxLC4Xd5Bj8lhKPyMqGZEsLBenlJJKaMeA5fnoPyzY7ndoGT7Xc65wucbMvTvVDgZLue7pFCCLKNj3fOdJ4ATnfb8tdk4Ng6Y82esVYQEmXCiLddiePPcPzPVv1XadXNGWtN4RHOpJPu5gIn1475D5z8rIj3f4GTaSflC5d1IDPtxNyiNI85w9H/VzsyP1FiZlNYQaadlAkVPPVnOIWjSGYKSZlW4czOFJIys8trU5lCUiZXmCdTSMr8Cpz8QomZYoGTKSRllgVOppCUib5x1FmOPeOPKcQt00HKdAtry3XgJpzz8+Q6CP4UtKMzHaTsu8ChM5zCiaRzHbiQ3Rc4+S0T3wYKqUWeWxzfHi7Ok+nATSgn09QnCVb97T0L1R/ewervL2jv5jVeTJf/Ah5S2D7LDgAA</t>
  </si>
  <si>
    <t>D080D11379324B6EC495E9E634007021</t>
  </si>
  <si>
    <t>JChemExcelEw0AAB+LCAAAAAAAAACdV9tu4zYQfd+vIPRcU7xfAtuLRfahBTYN0BRo3wrFVrIGLGkhOXHy9z2U7MRitGJR2Mbwcs4MyRkOx8vPL9WePJdtt2vqVcYpy0hZb5rtrn5cZcddvW2O3YILzbPP6+UGWODrbpV9Pxx+XOX58Xikm+9lVbw0Nd00VTbMX710uxHmKGnTPuaCMZ7/ffPtrucsdnV3KOpNCVa3u+r6wW/Npjj0i/mJibwq2uddnQ/wvGqfB23/CBa+jL502+x9S9eY+wIqedjtS/LQtFVxIM+CUXzZL+SxrMu2OJRbcv+KYUk9jmD9aXnztdk8VWV9WC9vgordptjfHdqnDQaqZl9unqANjd++rrKKZ6S47+4OZVs2qwyoMlsvi0NTfWnb4pWEVsAVnBSCFJIUihSaFIYUlhSOFJ4UnOGHeQ4AB4IDwoHhAHGgOGAcOAGcCHqAE8AJ4ARwAjgBnABOACeBk8DJYBA4CZwETgInLZy8L8Pu/nz9UeKMyDX5Hb87cn3xCSO3p/btRf8sb0fo/gNHilW24IpygdUuuKZMWI6Godr0DUuZwuLClPX9iKJaY9sLLilzxqAhqDVGocGpZNj5gjPKtZVk4ajx2CaktNj2wlDPLAxBmZF9XzuLeUsNdyL0nQrSUmWVDjipgkJNuWPgScxb8S4F1Tzo4ZRb70gwK/1ZcKqc1URQJ7Be7FErTzQGnSEwJOCPNwVnyai3QSrKdK+YYSVW93vzSiByXnFiijpmBJQwDeeehIUKY4mjKpzlqWep9/C1p8o7D+GtcoB4pWQYFEwQmADEEFhQDIeEPg6LERyrZ84R3q8FOByGM9iWgSekC31mYAJ+wFIF6d0QJKdCBBmPn/vg2anxuK/gzUu8gZMu+ycJX0nHcAre4HzWy/ztJq2X9029vWiS3XaV3YfrB8gf5UMnTrcsI027LVtktKAgQC8JYkwIV2SeIMeEcIPfCGKKoMaEcN/nLegxIWSHeYL5sAczvyQ7JoTkM2/BjQkhVc0T/JgQEtv8kjgbM/o8OG+Dx87u82aCE/l7yLMJTuTyIS8nOJHXhzyeOILI8X3OH9sJ4OFtWf86KDj1JrSZCW2JQOJRYPSvTYrjJjjuZ6v+K7VqP6HNJ65wFDrD25jgxLGj/wMnzhX9+5vgRLEzvNfzcSCi2Onf9pQdPcFR/zd2RJxR+soisYIodoZKJLFTN8FJpCIRRchQ6SRydhQhQ2WU4EQRMlRSCU4UIUPl9caRk5w4QkKFlshIMoqQobJLcPQERyU4ZoKTiAMZ55BwBok4kFEcnCvTWTv+w5t0Qbkwk18UCvm5XkfzQy2fvxf6n5Y5/uCs/wWNVqHNEw0AAA==</t>
  </si>
  <si>
    <t>01350F078B764E1EB0D36E5D6C613007</t>
  </si>
  <si>
    <t>JChemExcelEw0AAB+LCAAAAAAAAACdV9tu2zgQfe9XEHpeU7xfAttFkT7sAs0W2Cyw+1YospIKsKRCduLk7/dQshOZUc1iYRu8nTMz5AyH4+XH52ZLnqp+V3ftKuOUZaRqy25Ttw+r7FC3m+6wW3ChefZxvSyBBb7drbLv+/2Pqzw/HA60/F41xXPX0rJrsnH96nlXn2EOknb9Qy4Y4/m/N19uB86ibnf7oi0rsHb11W6Y/NKVxX4w5icq8qbon+o2H+F50z+N0r4JFr6MPu822duWrrH2CVRyX28rct/1TbEnT4JRfNlv5KFqq77YVxty94JpST2OYP1hefO5Kx+bqt2vlzdBRF0W29t9/1hioum2VfkIaej88XmVNTwjxd3udl/1VbfKgKqy9bLYd82nvi9eSOgFXMFJIUghSaFIoUlhSGFJ4UjhScEZfljnAHAgOCAcGA4QB4oDxoETwIkgBzgBnABOACeAE8AJ4ARwEjgJnAwKgZPASeAkcNLCydsq7O7vlx8Vzohckz/xuyXXk0+Y+Xrsf52Mp/PRB44Uq2zBFeUC1i64pkxYjo6h2gwdS5mCcWHJ+mFGUa2x7QWXlDlj0BHUGqPQ4VQy7HzBGeXaSrJw1HhsE6202PbCUM8sFEGYkcNYO4t1Sw13IoydCq2lyiodcFIFgZpyx8CTWLfirRVU8yCHU269I0Gt9KeGU+WsJoI6AXuxR6080Zh0hkCRgD9eBZxaRr0NraJMD4IZLLF62JtXApHzghNT1DEjIIRpOPfYWIgwljiqwlkeR5Z6D197qrzzaLxVDhCvlAyTggkCFYAYAg2K4ZAwxmExgmP1zDnCB1uAw2E4g20ZeEK6MGYGKuAHmCrI4IbQcipEaOP50xg8OzcfjxW8OcUbOGk6PrbwlXQMp+ANzme9zF9v0np517WbSZfUm1V2F64fIH9V9ztxvGUZ6fpN1SOjBQEBOiWIc0K4IpcJ8pwQbvArQcwR1Dkh3PfLGvQ5IWSHywTzbg/mskn2nBCSz2UN7pwQUtVlgj8nhMR22STOzhlDHrysg8fOHvJmghP5e8yzCU7k8jEvJziR18c8njiCyPFDzj/XE8Dj27L+fRRwHM1IMzPSEoHEo8AYXpsUx81w3M+s/idltZ+R5hNXOAqd8W1McOLY0b/AiXPF8P4mOFHsjO/15TgQUewMb3tKj57hqP8bOyLOKENlkbAgip2xEkns1M1wEqlIRBEyVjqJnB1FyFgZJThRhIyVVIITRchYeb1y5CwnjpBQoSUykowiZKzsEhw9w1EJjpnhJOJAxjkknEEiDmQUB6fK9KIe/+5NmlAmavJJoZCf6nV039Xy+Vuh/2GZ4w/O+j+b0DBYEw0AAA==</t>
  </si>
  <si>
    <t>B1E27702DFE2ABCFCAFA050B187580A6</t>
  </si>
  <si>
    <t>JChemExcelCA8AAB+LCAAAAAAAAACdV01v2zgQvfdXEDrXFL9FBraLIj3sAs0WaBbYvRWKrKQCLKmQnDj59/so2o5Ne02gsA2a5HsznOETOZp/em3X5KUexqbvFhmnLCN1V/WrpntaZNumW/XbccaF5tmn5bwCFvhuXGQ/N5tfN3m+3W5p9bNuy9e+o1XfZmH+5nVsTjBbSfvhKReM8fzfu6/3E2fWdOOm7KoarLG5GafBr31VbqbF/I+LvC2Hl6bLAzxvh5dg7Ydg/svo67jK3kO6xdxnUMljs67JYz+05Ya8CEbxZR/JU93VQ7mpV+ThDcOSOqRg+WF+96Wvntu62yznd95EU5Xr+83wXGGg7dd19Qxr+PPnl0XW8oyUD+P9ph7qfpEBVWfLebnp28/DUL4R/8/jSk5KQUpJSkVKTUpDyoKUlpSOlJzhh3kOAAeCA8KB4QBxoDhgHDgBnPB2gBPACeAEcAI4AZwATgAngZPASe8QOAmcBE4CJ4GTwEngFHAKOAWcktj8de2j/vvtV43ckVvyF37fyO30+XbU37f7udTnfse5xWaLRaYpl1oTQ5VxYt/sBiW1DLEeINIiG5o6NvUsZwVRVJqAtM4QQZXQDA1nyhJOhWWGzBjlFqHNOJXCat8yZiWZCVo4pGaGvZYFcJoqhnTODNXKoG8p49gCtFLC8cwBb7wdGDbwPStguGCeWAjkn1MDw2icYI5AVU4prAzL5KRAKNiOXeMQETxwRlXBxKHdD3OgsCdonVFoJaahB66oUL6VVHDvSFItOR7UN+TRR8kRO1prfbvLBaLj7rivaCH1tGiDcKcgfLJ8lHoX1NTfzyP7Rklvx2jLfHa4C/MFt873C+WmLAmtC98XcODtSB8E+lZ4HkLXNoxbMWXbFkaGrDPl1+WE0r61Sk/2peDTegpsg8++YIWedkX4XfF2kOZ93Pyw9e69FydlNyuxX8izokyZAoMFhww41cYav21GSDy2+eG5Xc4f+m519Jc0q0X24B92QL7XjyPy7x9ojPTDqh5wfmYBGY6C5T/z/KgXOsemxJkpeWLqjCBPCf4kuU5QpwR/7hwI4hJBnxJM7OEonj8S0ZkzU8X1xRanBJsk2DOC+92tcGem/BN2zbmfP6aEEzzB4Wc5SVIikYRLIsGJdBIulesbzyOpTBdQyo++wNG/qxceCSZcf4kVRJoJ12UiUnuBYxN+In2E6/g6R8QCma7vBCc+XabrPsGJj5GpPLieAxEpJJQTCT+RQkL5keBECgnlyoEjL3LMBT8mEU+kg1AOJdZmL+Q6oR0R68DHk9COjHQQSrQEJ9aBL9cS2pGxDjwnoR0Z68BXjAlKJINQYSY4kQxCRXo91TKSQahgE34iGYSKN+EnkkGokBN+3IUcJKSj2IW1JaSjIhmEqj3BiWQQqvwEJ5JBeCtIxBPXFtNbRMJPrAN7wrnsJ9LB/k3l3E9+VK/l+5c0/D17gcvf3+4+zHO81S7/A3L1UcUIDwAA</t>
  </si>
  <si>
    <t>57441BDA0528B74E04797F8EFDC2FB33</t>
  </si>
  <si>
    <t>JChemExcelCA8AAB+LCAAAAAAAAACdV9tu2zgQfe9XEHpeUySH18B2UaQPu0C7BTYL7L4tFFtJDcRSITu3v99DMXZs2jWBIg4okufMcIaH1Gj68WX9wJ7aYbPqu1kluahY2y365aq7n1XPq27ZP28mUhlZfZxPF8AC321m1fft9sdVXT8/P/PF93bdvPQdX/TrKs1fvWxWR5hn4v1wXyshZP3v1y83I2ey6jbbplu0YG1WV5tx8Eu/aLbjYn7iol43w9OqqxO8Xg9Pydp/SsSf4C+bZfUe0jXmPoHK7lYPLbvrh3WzZU9KcPzEb+y+7dqh2bZLdvuKYeIBKZh/mH793C8e1223nU+/RhOrRfNwsx0eFxhY9w/t4hHW8PDH51m1lhVrbjc323Zo+1kFVFvNp822X38ahuaVxaeIayRrFGuINZo1hjWWNY41njWBNVLgH/MSAAmEBEQCIwGSQEnAJHAKOBXtAKeAU8Ap4BRwCjgFnAKOgCPgKDoEjoAj4Ag4Ao6AI+A0cBo4DZwmbP5DG6P++/VHi9yxa/Yn/r+x6/Hv20H/cPzw6Wd/N2+ca2y2mlWGSzKGWa5tULvmbZC4F4h1DyGPbBgexNjzUjimOdmE9MEyxbUyAo0U2jPJlReWTQSXHqFNJCflTWyF8MQmiruA1Eyw1+SAM1wLpBOtU0jnxIHnRGyNcBj3PDikfyIF12QB0Nw4F6IBKZFbyS0MowlKBAZVBa2xMixTModQsB1vTUBE1rJoyAm1b3fDEijsCdpgNVrCNPQgNVc6tsSVjI6IG5I4qK/IY4xSIna03sf2LRdxceGwr7mj2BpuEe4YZUwWosOwe+/v5pF9qynascaDZ2EvzSMZIfadDhT5yhgX+woOoh2KQaDvlR/9kYKA4d9r46M9oqDjuryFGNGSd+O8CggyrtMicbDjBA7EJOCgOhP9CIWDEe17pHkXt9xvfXjv5Ul5myVsMPKsudDWYdBJyEByY72N22YV4djW+3M7n9723fLgka2Ws+o2HnZA/mrvNsh/PNAY6YdlO+D+rBIyXQXzf6b1QS91Dk2pE1N0ZOqEQMeEeJNcJuhjQrx39gR1jmCOCTb3cBDP74Xo7Ikpd3mx7pjgiwR/Qgi/uhXhxFQ8YZecx/lDSrrBCxx5kpMiJRNJekkUOJlO0kvl8sbLTCrjC6jkx5zhmF/Vi8wEk15/hRVkmkmvy0Kk/gzHF/xk+kiv48sclQtkfH1fXpvKb5fxdV/wk18jY3lQ4GQKSeVEgZMpJJUfBU6mkFSu7Dl0lmPPxGMLect0kMqhwtpyHfgjznk/uQ5iPAXtUKaDVKIVOLkOYrlWuJAo10HkFLRDuQ5ixVigZDJIFWaBk8kgVaSXU02ZDFIFW/CTySBVvAU/mQxShVzwE87koCAdLc6srSAdnckgVe0FTiaDVOUXOJkM0ldBIZ68thi/Igp+ch34I855P5kOdl8qp37qg3qt3n2k4fHkA65+/7r7MK3xVTv/H/4NKLsIDwAA</t>
  </si>
  <si>
    <t>485456DDD9A085303FCD2D027BE0DB5C</t>
  </si>
  <si>
    <t>JChemExcelow0AAB+LCAAAAAAAAACdV01v2zgQvfdXEDrXFIcUPxTYLor0sAs0W2CzwO6tUGwlNRBLhezEyb/fRzJ2bMo1gcIyOCTfm+EMR+Ro+ull/cie22Gz6rtZQVwUrO0W/XLVPcyK3apb9rvNhKSm4tN8ugAW+G4zK35stz+vynK32/HFj3bdvPQdX/TrIs5fvWxWJ5id4v3wUEohqPzv5utt4ExW3WbbdIsWrM3qahMGv/aLZhsW8wsT5boZnlddGeHleniO2r5L4R/BXzbL4t2la8x9BpXdrx5bdt8P62bLnqXgeMRH9tB27dBs2yW7e8Ww4jVCMP8wvfnSL57WbbedT2+8itWiebzdDk8LDKz7x3bxBG0Q/vwyK9ZUsOZuc7tth7afFUC1xXzabPv152FoXpmXPK4h1kjWKNZUrNGsMayxrHGsqVlDAn/MEwAEBAFCwBBABBQBRsBJ4KTXA5wETgIngZPASeAkcBI4BZwCTnmDwCngFHAKOAWcctjox9Z7+M/rzxZxYtfsL/y/sevw+3bU37f7ufO/2zfkNbZTzoqJ5uScYRPDlcJS0ArC0iYV15VTbKJ4JZTzfSkd5jWX2mnfr5xvwacKeMlrB3fROonwTAjzVr+3gpNWNSNOtnZMck1w9K1R3FVWMr8UUTODwUozi0EnWY1BhHTPf9ejnCGv3tR+2HJbW8smDsux6NdcO+nNC26lFUGohHEeUVfSMyWnGhvnBWPCUuGjeBOMw15MCN6rMBKFgr36mJHlBGUYNjAnKDJCmCCQ9AsgeKNdFdXLYAehsJbCUqjy6h23ypi4NqMipK61DCRrglBxJYIwnjqMgK5/MTUeIWzkCQsBoVM1BwFb4YwPnuOillUQtPFpgRBoZV3ACEVVcFhrbSKYkL0TquFwAB+EwxQiKHz6eJZxGm9ieXgV59O7vlseiWy1nBV3/v0F5O/2foNN8O8oRvph2Q44EouIjG/3/N9pedSLnWNVcqRKnagaEdQpwR8OlwnVKcEfJQeCPEfQpwSTWjjy54+Md2akyl5erD0luCzBjQj1725FPVJF4rJxP39MiYdyhkOjmGQpSZLEcz/DSfIk3hOXN56SVAl3Ss6OPsPRv5svlCRMvNEyK0hyJt6AGU/dGY7L2EnyI96wlzkyTZBwI2c46ekSbvAMJz1Gwo1/4KiznDRDfGWQOXxkkiGxoshw9BmOznDMGU4mD6QdHaUyc3jIJA1iQZThJGkQC6jL6aaSNIgFV+acT9IgFmgZO0kaxIIuY0eNY3DEOW+nOrO23L2VpEEsMjOcJA1iUZrhJGkQi9iMP0kexKI3Y6c+40/m2KmSPNgX1mM75VHdUe6/HyCOvi3K9w+PD9MSH1zz/wHyKMiPow0AAA==</t>
  </si>
  <si>
    <t>75B775C87A033213CFA062B9CB39B908</t>
  </si>
  <si>
    <t>JChemExcelow0AAB+LCAAAAAAAAACdV01v4zYQve+vIHSuKQ4pfiiwvVhkDy2w6QJNgfZWKLaSNWBLC9mJk3/fRzJxbMoxgYVlaDR8b4YzHJGj6efnzZo9tcN21XezgrgoWNst+uWqe5gV+1W37PfbCUlNxef5dAEs8N12VvzY7X5eleV+v+eLH+2mee47vug3RRy/et6uTjB7xfvhoZRCUPnvzbfbwJmsuu2u6RYtWNvV1TYov/WLZhcm84GLctMMT6uujPByMzxFa/9J4S/Bn7fL4j2ka4x9AZXdr9Ytu++HTbNjT1JwXOI39tB27dDs2iW7e4Fa8RopmH+a3nztF4+bttvNpzfexGrRrG93w+MCik2/bhePsAbhj6+zYkMFa+62t7t2aPtZAVRbzKfNrt98GYbmhXnJ4xpijWSNYk3FGs0awxrLGseamjUk8Mc4AUBAECAEDAFEQBFgBJwETno7wEngJHASOAmcBE4CJ4FTwCnglHcInAJOAaeAU8Aph4Vetz7Cv19+tsgTu2Z/4v+dXYff96PnY/3Hv9tX5DWWU86KiebknGETw5XCVHAXhKlNKq4rp9hE8Uoo55+ldBjXXGqn/XPl/B18qoCXvHYIF3cnkZ4JYdzq97vgpFXNiJOtHZNcEwJ9vSnuKiuZn4qomYGy0sxC6SSroURK3/jvdpQz5M2b2qstt7W1bOIwHYvnmmsnvXvBrbQiCJUwziPqSnqm5FRj4bxgTJgqYhSvgnFYiwkhehU0USjYi88ZWU4wBrWBO0GREdIEgaSfACEa7apoXgY/SIW1FKZClTfvuFXGxLkZFSF1rWUgWROEiisRhPHQQQO6/mBorCEs5AkLCaFTMwcBS+GMT57jopZVELTxZYEUaGVdwAhFVQhYa20imFC9E6oRcAAfhMMQMih8+XiWcRpvYnl4FefTu75bHolstZwVd/79BeSv9n6LRfDvKDT9sGwHbIlFRMa3e/7PtDx6ig/HpuTIlDoxNSKoU4LfHC4TqlOC30oOBHmOoE8JJvVwFM/vmejMyJS9PFl7SnBZghsR6l9dinpkisRl5378mBI35QyHRjnJUpIiift+hpPUSTwnLi88JaUSzpScH32Go3+1XigpmHiiZWaQ1Ew8ATORujMcl/GT1Ec8YS9zZFog4UTOcNLdJZzgGU66jYQT/8BRZzlphfjOILP5yKRCYkeR4egzHJ3hmDOcTB1IO9pKZWbzkEkZxIYow0nKIDZQl8tNJWUQG67MPp+UQWzQMn6SMogNXcaPGufgiHPeT3VmbrlzKymD2GRmOEkZxKY0w0nKIDaxmXiSOohNb8ZPfSaezLZTJXXw1liP/ZRHfUf59v0AcfRtUb5/eHyalvjgmv8PV4vE1aMNAAA=</t>
  </si>
  <si>
    <t>0C60E924D70BEA823B2BC132D6FEF819</t>
  </si>
  <si>
    <t>JChemExcelqA8AAB+LCAAAAAAAAACdV01v4zYQve+vIHSuaX6TCmwvFtlDC2waoCnQ3grFVrIGYmkhO3Hy7/uGzGZtRisWjWOQIt+bGc6Mh6PFx+fdA3tqh/2275aV5KJibbfuN9vuflkdt92mP+5nUllZfVwt1sAC3+2X1dfD4dvFfH48Hvn6a7trnvuOr/tdlfYvnvfbM8xR8364nysh5Pzvqy83kTPbdvtD061bsPbbi31c/NKvm0M05icq5rtmeNp28wSf74anJO0fJehf8Of9pvpxpEvsfQKV3W0fWnbXD7vmwJ6U4PgXv7D7tmuH5tBu2O0LljWv4YLVh8XV5379uGu7w2pxRSK26+bh5jA8rrGw6x/a9SOkYfLb52W1kxVrbvc3h3Zo+2UFVFutFs2h330ahuaF0YxwjWSNYo1mjWGNZY1jjWdNYE3NGinwxb4EQAIhAZHASIAkUBIwCZwCTpEc4BRwCjgFnAJOAaeAU8Bp4DRwmhQCp4HTwGngNHAaOA2cAc4AZ4AzZBlwxiIJHlo6/Z8v31r4kF2y3/G9YZcnH1q5fp1fnzyfrqfPDZ6v43r2QeAVss7w4HHAt9FxKb1n0nJn0roUNGrulK2ZVFw6OEgiXaUXrObWwhc1Vxqu8dw7b5kDFg6wXNpgGCTroDEIiRNDnreCKSCDxGCMh1TuNZQqbgXp5iEgDoAEZ5ng2tSezZA1EM5m2BVBsRm2JTyL0Wjj2Azp4xzWDbc1ooJnF7ymfWltIJ5VtaF9LREFrNfC1WxmuVfC0XpthKRRQCGNzsEK7KvgHem3+CM5xolXO+AIwV0t4A+Y6Z0jvwQjVcVe4NwZVgVcAbDkTsRJPCPMgENrKD6dvG0pmIDkoy3hkHlxKzgZ5Qhf02mgV+g6SdbGxAncDQNr7ixSlEgy1EkDFBAEZzeO2JYHq2XcUkIldnAhCTZRJ0IqnYgLWggsBB5qpCtGr4lbw24S77lWTtMonY0O8xR2CoSkQMCRHuk/c1wEskIjo2wMAEKv6dnreH54kiyAAYgUHFtbHFBx7USIBtpkOwJfK5dcYKKbIMlGN8HdhmKMiVVWoRLM30rBanHbd5uTKdtultUt1Q9A/mjv9uq1TFSsHzbtgB8HCSDoKUGdE+g3Pk3Q5wT6ob8R1BjBnBOoYE1rsOcEKm/TBPfuDG7aJH9OoOo5rSGcE6jWThPqcwJV5mmTpDhnxEI+rUPmwY6Fv8DJ4p0uigInC3m6WAqcLOrpIiq4IAt8vLTO9RA4XY6rX5OA16cRaW5EWiGRZJYY8bosccIIJ/zM6r9KVtcj0urCTzhLnXS5Fzh57tj/wMlrRWwgCpwsd1LDMZ0HKsud2JyU9NgRjvm/uaPyihJbo4IFWe6kVqpw0jDCKZQilWVIatUKNTvLkNTaTdumswxJrWBBT5YhqXUs6MkvlNhqFvTkGeLPOON67Ihtpbsuy4PU/hb0+BGOLXDCCKdQd3SWB6kdn+aYLA9S+17gZHmQ2v03jh7l5JWCuoRC7pgsD9LrRIGT9xbEKeSOsSOcQh6Y/C4hTqntyfLg++vQpJ73fYYZTZ35SfM3//4Siem7F8z5j7fPD4s53rpX/wKJnq4UqA8AAA==</t>
  </si>
  <si>
    <t>97EAC023A0B2E7E1A418551FA7FCD9F4</t>
  </si>
  <si>
    <t>JChemExcelCA8AAB+LCAAAAAAAAACdV11v4jgUfZ9fYeV5cfz9UQGjUedhV5rOSNOVdt9WaUg7kSAZBVraf7/HMVAwLF6NABnb59zre33s3Ew/vq6W5KUZ1m3fzQpOWUGaru4Xbfc0K7Ztt+i36wkXmhcf59MaWOC79az4sdn8vCnL7XZL6x/NqnrtO1r3qyLO37yu2xPMVtJ+eCoFY7z8++7L/ciZtN16U3V1A9a6vVmPg1/6utqMi/kPF+WqGl7arozwcjW8RGv/CBa+jL6uF8V7SLeY+wQqeWyXDXnsh1W1IS+CUXzZb+Sp6Zqh2jQL8vCGYUk9UjD/ML373NfPq6bbzKd3wURbV8v7zfBcY2DVL5v6Gdbw54/Ps2LFC1I9rO83zdD0swKopphPq02/+jQM1RsJ/wKu4qQSpJKkUqTSpDKksqRypPKk4gw/zHMAOBAcEA4MB4gDxQHjwAngRLADnABOACeAE8AJ4ARwAjgJnAROBofASeAkcBI4CZwETgKngFPAKeCUxOYvmxD1n28/G+SO3JKv+H0jt+Pn21H/ePzrrr32ud/jsNliVmjKpdbEUGW82De7QUkdQ6wHiHTIhqaejT3HmSWKShORzhsiqBKaoeFMOcKpcMyQCaPcIbQJp1I4HVrGnCQTQa1HaibYa2mB01QxpBOtFUjnxIJnWWg1sxh31Fukf8IZVdIAoKi21gcDnCO3nBoYRuMF8wSq8kphZVgmJxahYDt2jUdExpBgyDJxaPfDHCjsCVpvFFqJaeiBKypUaCUVPDiSVEuOg/qGPIYoOWJH61xod7kIi/PHfUWtDK2mBuGOUYZkIToM2/f+fh7ZN0oGO0Y78AzsxXkkw4e+VV4GvtDahr6Ag2BHhiDQd8KN/qSAgOHfKe2CPSm9CutyBmJEK50d54VHkGGdBomDHctwICYeB9Xq4IcJHIxg3yHN+7j5Yev9ey9Nym5WYoORZ0WZMhaDlkMGnGrjTNg2IySObXk4t/PpQ98tjv6SdjErHsJhB+R787hG/sOBxkg/LJoB92cRkfEqmP81LY96sXNsSpyZkiemzgjylBBukusEdUoI986BIC4R9CnBpB6O4vk9E505M2WvL9aeElyW4M4I/le3wp+ZCifsmvMwf0yJN3iGw89ykqUkIokPiQwn0Ul8qFzfeJ5IZXwA5fzoCxz9q3rhiWDi4y+zgkQz8XGZidRd4LiMn0Qf8XF8nSNSgYyP7wwnvV3Gx32Gk14jY3mQ4SQKieVEhpMoJJYfGU6ikFiuHDjyIsdciCejA5HoIJZDGU6qA/c/OKkOQjwZ7chEB7FEy3BSHYRyLaMdmeogcDLakakOQsWYoSQyiBVmhpPIIFak14+pTGQQK9iMn0QGseLN+ElkECvkjB9/IQeZa0exC2vLSEclMohVe4aTyCBW+RlOIoP4VpCJJ60txreIjJ9UB+6Ec9lPooP9m8q5n/KoXiv3L2n4e/YCV76/3X2Ylnirnf8LEKKPSQgPAAA=</t>
  </si>
  <si>
    <t>1AFA8CF94B47144C675ED2F88C78E9FD</t>
  </si>
  <si>
    <t>JChemExcel0Q4AAB+LCAAAAAAAAACdV9tu2zgQfe9XEHpeUxzeFdguivRhF2i2QLPA7luh2EpqIJYK2YmTv99DMptarGMWizjgRefMDGdGw9H8/dP2nj12424z9IuKuKhY16+G9aa/W1SHTb8eDrsZSUPV++V8BSzw/W5Rfdvvv1/U9eFw4Ktv3bZ9Gnq+GrZVen7xtNtMMAfFh/GulkJQ/c/Vp+vImW363b7tVx1Yu83FLm5+GlbtPhrzhop6246Pm75O8Ho7PiZpX6UIP8Gfduvqx5Eu8ewDqOx2c9+x22Hctnv2KAXHT/zG7rq+G9t9t2Y3z9hWvIELlu/mVx+H1cO26/fL+VUQsVm199f78WGFje1w360eIA2TPz4uqi1VrL3ZXe+7sRsWFVBdtZy3+2H7YRzbZxZmAdcSayVrFWs1aw1rLWsdaz1rG9aSwD+eEwAEBAFCwBBABBQBRsBJ4GSQA5wETgIngZPASeAkcBI4BZwCTgWFwCngFHAKOAWcAk4Bp4HTwGmJwN934cR/PX/v4Dd2yf7E/zW7PPoLO59f5p+P1sf7b/4hzBI5ZuF6Y9nr6Lg2OCrWjQtrw7UKo+aNaRwjxXVjiJHkygjsC+69FWE01njWcBLwmgPaemYBhn8sJwd3Ga60cxiM8I7pgPRMcefhVsWFg6cV9zoOkowIECkkI249PIbXwTjBZoJrpw2bEVcOFmEkIRo2k9wqOH8GsvFYa+4aodkMJyDYgrUhaMKalBdhdFarwGu8EGFUBsEQ3DkvgxqSL+osrJZcSISGiDsSKviBnG4q9gwnzoI3HBJghu2G4kRzTy5YCcd6+OBo8vpIwyHBIjgZdJEeNVZGOco3MBqSG0JqRMla6zjR1gc6cWBlZOmmEVGFUCIptcYGlucEr0QVhmRSSs4nyS5EJcgx0oq4Y0mkHSk0xYnQiuIj6YOKBk62KozaGYyeC+thFQIuHEaL4IroZGm0C8Hw2vngXK1JpGAYF3BeRnMACJkSDCQhXTqxiV5BAK1MdinT6Djxyki8zvXr+7yc3wz9+mjKNutFdROKACBfutudfHnXKzaM625EzgcBAXpMkFNCeFHPE9SUEOrIK0GeIugpIVSd8xrMlBBq1HmC/ekM9rxJbkoIJfC8Bj8lhIJ5ntBMCaG8njeJxJQRq/F5HZQHO1bvAieLd6r2BU4W8nQ7FDhZ1NNtUnBBFvh480z1BHC64Za/JwEvqxPS7AlphUSiLDHinVfi+BMc/5bVf5esbk5IawqvcJY66YYucPLcMb/AyWtF7AIKnCx3UtdwPg9kljuxwyjpMSc4+v/mjswrSuxvChZkuZP6ocJJ/QlOoRTJLENSv1Wo2VmGpP6swMkyJPVzBU6WIan/O+8DlV8osV8s6MkyJPWXBU6WIakffeWokxx7Qo8pnCfLg9TvFmzL86CZcE7ryfMgnKeQOzrLg9SDFzh0glPIHZ3ngQs9foGT3zLxm6DQWuS9xcs3xFk9WR64CeVITX3UYNX/fW1h+tOXWP3jM+3dvMbn6fJfaBCVQdEOAAA=</t>
  </si>
  <si>
    <t>B7B0B0CAF4651BA9F7F643C7945C9583</t>
  </si>
  <si>
    <t>JChemExcelyw4AAB+LCAAAAAAAAACdV9tu2zgQfe9XEHpeUxzeFdguivRhF2haYLPA7luh2EpqIJYK2YmTv99DMk0t1jWL+gLezhlyhkfkaP72aXvPHrtxtxn6RUVcVKzrV8N6098tqsOmXw+H3Yykoertcr4CFvh+t6i+7PdfL+r6cDjw1Zdu2z4NPV8N2yqNXzztNhPMQfFhvKulEFT/d/XhOnJmm363b/tVB9Zuc7GLnR+GVbuPi/nJFPW2HR83fZ3g9XZ8TNY+SxF+gj/t1tV3ly4x9g5Udru579jtMG7bPXuUguMn/mB3Xd+N7b5bs5tndCveIATLN/Or98PqYdv1++X8KpjYrNr76/34sELHdrjvVg+whspf7xfVlirW3uyu993YDYsKqK5aztv9sH03ju0zC7WAa4m1krWKtZq1hrWWtY61nrUNa0ngj3ECgIAgQAgYAoiAIsAIOAmcDHaAk8BJ4CRwEjgJnAROAqeAU8CpMCFwCjgFnAJOAaeAU8Bp4DRwWmLj77vg8T/PXzvEjV2yj/hfs8ujb+j59FL/dNQ+7v84YRx9sc0SGtPcO7j0WlpO5Cwjw61O/SRCqbiVxjOSnCxCQhAn2YY13Bh433CpEAzHnXWaWWDhsuFkvGKwrLxEIQj+wZ4zgkkgPaHQ2jWMuFPOoWUECuLeYwpAvDVMcKUbx2bQCIyzGUYFzM0wTIgjSq20ZTOIxVr0a24a7APa1jsV2ooQY7S18Ca0BQyG0lqKdsjAMdg1stFhHoNPaGsrXubD/gtuG6EZYTkOq4L/XhOk9owgztArLMIwQ7cVsRJ9gTkErnHQylHldUhiKWTikLDfhrylaEe44DUsW6F8sqy0ihWEFfSGWyMpksj7NIOTIkDgs46xMtwb7EQYkiJEJawbcYmGtYWOYUaSaWKHEgIdnvsGG4XSqcBtsO5g3nElQ4AdFGBQGu7C9oaAUwo4CZMCZhofAqkRUQSuMSrF24X9slx4kfwwaZHYyQZPTPRVx3hgTw2lNQndqFgx4dhbzuvXJ3k5vxn69VGVbdaL6iY8/oD83d3u5MtTXrFhXHcj1B4MBOgxQU4J4RE9T1BTQjhBXgnyFEFPCeG8OT+DmRLC6XSeYH/wwZ5fkpsSwuF3fgY/JYSj8jyhmRLCwXp+SSSmjHgOn5+D8s2O53aBk+13OucLnGzL071Q4GS7nu6RQgiyjY93znSeAE532/LPZOCldcKaPWGtICTKhBFvuxLHn+D4n63639KqmxPWmsIjnEkn3c0FTq4d8wuc/KyI93+Bk2kn5QvndSAz7cTcojSPOcHRv6sdmZ8oMbMprCDTTsqECp76E5zCUSQzhaRMq3BmZwpJmVmBkykkZXIFTqaQlPkVOPmFEjPFAidTSMosC5xMISkTfeWokxx7wp+CDlSmg5TpFji5DtwvcHIdBH8K2tGZDlL2XeDQCU5BOzrXgQvZfYGT3zLxbaCQWuS5xcvbw9l5Mh24CeVomvoowaq/vWeh+sM7WP39Be3NvMaL6fJ/xli5ocsOAAA=</t>
  </si>
  <si>
    <t>12CBC7D289DA95A90FEC5DD1218ACC1E</t>
  </si>
  <si>
    <t>JChemExcelPQ4AAB+LCAAAAAAAAACdV11v2zYUfe+vIPQ8U+I3GdguivRhA5oFaAZsb4NiK6mASCpkJ07+/Q7J1B+0amKFbfCKPOde8vKIvJ5/fO2eyEszbtqhXxSMVgVp+tWwbvvHRbFr+/Ww28wYV6z4uJyvgAW+3yyKb9vt96uy3O12dPWt6erXoaeroSvi+NXrpj3B7AQdxseSVxUr/7n5chc4s7bfbOt+1YC1aa82ofPLsKq3YTI/CVF29fjS9mWEl934Er39yyv/rejrZl0clnSNsU+gkof2qSEPw9jVW/LCK4pv9Rt5bPpmrLfNmty/oVtQhxQsP8xvPg+r567pt8v5jXfRruqnu+34vEJHNzw1q2d4g/HH50XRsYLU95u7bTM2w6IAqimW83o7dJ/GsX4j3vK4mpGak1qQWpJakVqT2pDaktqRmlX4YZwBwIBggDBgGEAMKAYYA44Dx70f4DhwHDgOHAeOA8eB48AJ4ARwwgcETgAngBPACeAEcAI46Tf8qfEr/evte4N8kWvyJ3635Dp8bo+eD/23wf755+4dfY2t5YtiZqjW2pKZpZZhiWilw5LRX3EtyUxRa7G8maam0tz3G6GNf3bat4YqhyUBJ3UlfMudQ4v90socWk61QIpmDONWEGyxUPJHw6jQjhGOGEjVeyMxhhkoKkzFiI+P1Fh0Gnlwd3BbOd9Kykx4hoyMssFQTvseTitdaRgCClMs9FgrsTbGqOR+8kwiGw6zZYoyqTxYU22DYSjT2Hc/5FjoiUZB3nweMS4rxgIDE9bBmdWSB0MgUGBIZu175DBNhnQaHaYpK2w78u+ciQswXMZZcqXivCuuomOlg3E+tO8Bnf3/oX2PoMadgB0Se8reG5paqX1mLBWK22BYbk1ImvG77THceRkhBZaF7bDYoLA+hxSEpOyN/ZDxuqgiizu8/vNy//Iu5/dDvz4ySbteFPf+jQfka/Owwbb4txo9w7huRhyiRUTG82D597w8eooPx674mStx4uqMIE4J/ji5TJCnBH/47Al8iqBOCTqNcLSe3zOr02euzOXJmlOCzRLsGcH96la4M1esuhzcjx9T4jGe4bCznGQpiUjiTZHhJDqJN8vljWeJVMItlIujJjjqV/XCEsHEOzAzg0Qz8c7MrNROcGwmTqKPeCdf5vBUIOEOvzw3ziY4GYXw9BgJNUKGkygk1hQZTqKQWIPsOWKSM6EQrjJxEh3EGifDMROczOnB7QQnowPuzo5snpGBSGQQS7QMJ5FBLOkuS0ckMoglYCZOeqGEkjETJ5FBLDEzcdREDmQmjp6YW0Y6IpFBLHsznEQGsUzOcBIZxLL68npkooNYhmeu71QH6oQzHSfVwXupfx6nPKpvyh//bGCe/espD3+JPsxL/BVc/gd+azI4PQ4AAA==</t>
  </si>
  <si>
    <t>7588F59AFC9E1C83B84FAB5F12522A23</t>
  </si>
  <si>
    <t>JChemExcelkQ0AAB+LCAAAAAAAAACdV9tu2zgQfe9XEHquKd7ES2C7KNKHXaDZAM0Cu28LxVZSA7ZUyE6c/P2ekeLEYlSxKCyDInnOcMg5HFLzT0+7LXus2v2mqReZ5CJjVb1q1pv6fpEdN/W6Oe5nUhUy+7Scr4AFvt4vsu+Hw4+LPD8ej3z1vdqVT03NV80u6/svnvabAeaoedPe50oImf979fWm48w29f5Q1qsKrP3mYt81fm1W5aFz5idD5LuyfdzUeQ/Pd+1jb+0/JegR/Gm/zt6mdIm+z6Cyu822YndNuysP7FEJjkd8ZPdVXbXloVqz22c0ax6wBMsP86svzephV9WH5fyKTGxW5fbm0D6s0LBrttXqAdbw8ueXRbaTGStv9zeHqq2aRQZUlS3n5aHZfW7b8pnRG+FKyUrFSs1Kw8qClZaVjpWelYGVUuCPfgmABEICIoGRAEmgJGASOAWcIjvAKeAUcAo4BZwCTgGngNPAaeA0DQicBk4Dp4HTwGngdECwtxXN8u/nHxXWil2yv/C/YZdnP2q5fnm/Pqu/tV9379EPQVWLTHCvnWEzwW0wks0kN5ZKxYMTBZtpLjXmiXanjO36hTHUXxgfqFTKO+K7jie4MToQrvBeU6msl0xwGWxBcCOxFDAbJNENt957NrMwIwy128J3OEjakrkgXQDdyMLHVfhkgjkVmguPFTXos+5UFNwVsOvQB+88Gp1jAY3SvA2i4WuhqRRK9nP0KAXXHlzI0AqVsWesFihWGE1UZ4liuAg0D82do3nApHGKTFglOoelNAUjv61gmL2CKBT3wStyUaCv4EabwCzH+mt4ChcViuAgK4flgCeeB18o+C2NVUzCqAo0jUJAOqgqh/JUldxLKhEhf15/gf1y+6muuS6g0nd1RNYES3XMLSAK3jpPi2alwfbKX/fXcn7b1OuzV7ZZL7Jb2pSAfKvu9upl72WsaddVizxHBgh6TlBDAm2caYIeEmhfvxLUGMEMCZQFpkcohgTKGdME+24OdtolNyRQSpoewQ8JlMCmCWFIoHQ37ZIUQ0aXHafHkHGwu2ya4ETx7rNvghOFvM/WCU4U9T67J5YgCnx3EgzHIXB/4iz/6A281Eas2RFrCSHJSBjdGZTi+BGO/5nX/6S8DiPWQmILR9LpT8wEJ9ZO8QucOFd0p3KCE2mnP8WndaAi7XQnfmqcYoRjflc7Ks4o3X0j4UGknf5+kpipH+EkUpGKFNLffxI5O1JIf1+a9k3L9xydUIiOFNLfxxKc+EDp7m8JTqSQ/r73ytGjnBGFaJMYJ9JBf59McNwIJ5FDtB/hJHSg40xBa+2nY2oiHZzuw1PjmEgHbkA5GyY/u5Dkp68FvL77ksjfPjM+zHN8Xi3/B5dh0WuRDQAA</t>
  </si>
  <si>
    <t>71B79885DC807294F1F5703FF105352C</t>
  </si>
  <si>
    <t>JChemExcelCA8AAB+LCAAAAAAAAACdV11v2zYUfe+vIPQ8U/wWGdguivRhA5oVWAZsb4UiK6kASyokJ07+/Q5F27Fp1xwK26BJnnMv7+UReTX/+NquyUs9jE3fLTJOWUbqrupXTfe0yLZNt+q344wLzbOPy3kFLPDduMi+bzY/bvJ8u93S6nvdlq99R6u+zcL8zevYnGC2kvbDUy4Y4/m/d1/uJ86s6cZN2VU1WGNzM06DX/qq3EyL+YmLvC2Hl6bLAzxvh5dg7Ztg/svo67jK3kO6xdwnUMljs67JYz+05Ya8CEbxZb+Rp7qrh3JTr8jDG4YldUjB8sP87nNfPbd1t1nO77yJpirX95vhucJA26/r6hnW8OePz4us5RkpH8b7TT3U/SIDqs6W83LTt5+GoXwj/p/HlZyUgpSSlIqUmpSGlAUpLSkdKTnDD/McAA4EB4QDwwHiQHHAOHACOOHtACeAE8AJ4ARwAjgBnABOAieBk94hcBI4CZwETgIngZPAKeAUcAo4JbH569pH/ffbjxq5I7fkT/y+ktvp8/Wofzz+fz73O84tNlssMk251JoYqowT+2Y3KKlliPUAkRbZ0NSxqWc5K4ii0gSkdYYIqoRmaDhTlnAqLDNkxii3CG3GqRRW+5YxK8lM0MIhNTPstSyA01QxpHNmqFYGfUsZxxaglRKOZw544+3AsIHvWQHDBfPEQiD/nBoYRuMEcwSqckphZVgmJwVCwXbsGoeI4IEzqgomDu1+mAOFPUHrjEIrMQ09cEWF8q2kgntHkmrJ8aC+IY8+So7Y0Vrr210uEB13x31FC6mnRRuEOwXhk+Wj1Lugpv5+Htk3Sno7Rlvms8NdmC+4db5fKDdlSWhd+L6AA29H+iDQt8LzELq2YdyKKdu2MDJknSm/LieU9q1VerIvBZ/WU2AbfPYFK/S0K8LvireDNO/j5oetd++9OCm7WYn9Qp4VZcoUGCw4ZMCpNtb4bTNC4rHND8/tcv7Qd6ujv6RZLbIH/7AD8lf9OCL//oHGSD+s6gHnZxaQ4ShY/jPPj3qhc2xKnJmSJ6bOCPKU4E+S6wR1SvDnzoEgLhH0KcHEHo7i+T0RnTkzVVxfbHFKsEmCPSO4X90Kd2bKP2HXnPv5Y0o4wRMcfpaTJCUSSbgkEpxIJ+FSub7xPJLKdAGl/OgLHP2reuGRYML1l1hBpJlwXSYitRc4NuEn0ke4jq9zRCyQ6fpOcOLTZbruE5z4GJnKg+s5EJFCQjmR8BMpJJQfCU6kkFCuHDjyIsdc8GMS8UQ6COVQYm32Qq4T2hGxDnw8Ce3ISAehREtwYh34ci2hHRnrwHMS2pGxDnzFmKBEMggVZoITySBUpNdTLSMZhAo24SeSQah4E34iGYQKOeHHXchBQjqKXVhbQjoqkkGo2hOcSAahyk9wIhmEt4JEPHFtMb1FJPzEOrAnnMt+Ih3s31TO/eRH9Vq+f0nD37MXuPz97e7DPMdb7fI/I3yAOAgPAAA=</t>
  </si>
  <si>
    <t>29E0DFDDAB67E7EA8A22943BD422C7F0</t>
  </si>
  <si>
    <t>JChemExcel0Q4AAB+LCAAAAAAAAACdV9tu2zgQfe9XEHpeUxzeFdguivRhF2g2wGaB3bdCsZXUQCwVshMnf7+HZJparGsWizjgRefMDGdGw9H8/fP2gT11424z9IuKuKhY16+G9aa/X1SHTb8eDrsZSUPV++V8BSzw/W5Rfdnvv17U9eFw4Ksv3bZ9Hnq+GrZVen7xvNtMMAfFh/G+lkJQ/e/Vp5vImW363b7tVx1Yu83FLm5+GlbtPhrzExX1th2fNn2d4PV2fErSPksRfoI/79bV9yNd4tkHUNnd5qFjd8O4bffsSQqOn/iN3Xd9N7b7bs1uX7CteAMXLN/Nrz4Oq8dt1++X86sgYrNqH2724+MKG9vhoVs9Qhomf3xcVFuqWHu7u9l3YzcsKqC6ajlv98P2wzi2LyzMAq4l1krWKtZq1hrWWtY61nrWNqwlgX88JwAICAKEgCGACCgCjICTwMkgBzgJnAROAieBk8BJ4CRwCjgFnAoKgVPAKeAUcAo4BZwCTgOngdMSgX/owon/fvnawW/skv2J/xt2efQXdq5f59dH62/j9QSd/SHMEjlm4Xpj2dvouDY4KtaNC2vDtQqj5o1pHCPFdWOIkeTKCOwL7r0VYTTWeNZwEvCaA9p6ZgGGfywnB3cZrrRzGIzwjumA9Exx5+FWxYWDpxX3Og6SjAgQKSQjbj08htfBOMFmgmunDZsRVw4WYSQhGjaT3Co4fway8Vhr7hqh2QwnINiCtSFowpqUF2F0VqvAa7wQYVQGwRDcOS+DGpKv6iysllxIhIaIOxIq+IGcbir2AifOgjccEmCG7YbiRHNPLlgJx3r44Gjy9kjDIcEiOBl0kR41VkY5yjcwGpIbQmpEyVrrONHWBzpxYGVk6aYRUYVQIim1xgaW5wSvRBWGZFJKzifJLkQlyDHSirhjSaQdKTTFidCK4iPpg4oGTrYqjNoZjJ4L62EVAi4cRovgiuhkabQLwfDa+eBcrUmkYBgXcF5GcwAImRIMJCFdOrGJXkEArUx2KdPoOPHKSLzO9dv7vJzfDv36aMo260V1G4oAIH91dzv5+q5XbBjX3YicDwIC9Jggp4Twop4nqCkh1JE3gjxF0FNCqDrnNZgpIdSo8wT7wxnseZPclBBK4HkNfkoIBfM8oZkSQnk9bxKJKSNW4/M6KA92rN4FThbvVO0LnCzk6XYocLKop9uk4IIs8PHmmeoJ4HTDLX9PAl5XJ6TZE9IKiURZYsQ7r8TxJzj+Z1b/U7K6OSGtKbzCWeqkG7rAyXPH/AInrxWxCyhwstxJXcP5PJBZ7sQOo6THnODo/5s7Mq8osb8pWJDlTuqHCif1JziFUiSzDEn9VqFmZxmS+rMCJ8uQ1M8VOFmGpP7vvA9UfqHEfrGgJ8uQ1F8WOFmGpH70jaNOcuwJPaZwniwPUr9bsC3Pg2bCOa0nz4NwnkLu6CwPUg9e4NAJTiF3dJ4HLvT4BU5+y8RvgkJrkfcWr98QZ/VkeeAmlCM19VGDVX/72sL0hy+x+vtn2rt5jc/T5X949NsM0Q4AAA==</t>
  </si>
  <si>
    <t>E54FF4ECDFE86BDE05C777521467ADA2</t>
  </si>
  <si>
    <t>JChemExcelgg4AAB+LCAAAAAAAAACdV9tu2zgQfe9XEHpeUxzeRAW2iyJ92AWaFtgssPu2UGwlNWBLhezEyd/vIZm4FuuKxfoCUuQ5Q86Fw9H8/fNuy57aYb/pu0VBXBSs7Vb9etM9LIrjplv3x/2MpKHi/XK+Ahb4br8ovh4O367K8ng88tXXdtc89x1f9bsizl897zcjzFHxfngopRBU/nPz6TZwZptuf2i6VQvWfnO1D4Of+lVzCJv5yRLlrhmeNl0Z4eVueIrS/pXC/wR/3q+L7ypdY+4DqOx+s23ZfT/smgN7koLjJ35jD23XDs2hXbO7FwwrXsMEy3fzm4/96nHXdofl/MaL2Kya7e1heFxhYNdv29UjpKHzx8dFsaOCNXf720M7tP2iAKotlvPm0O8+DEPzwnzP4xpijWSNYo1mjWGNZU3FGseamjUk8Mc8AUBAECAEDAFEQBFgBJwETno5wEngJHASOAmcBE4CJ4FTwCnglF8QOAWcAk4Bp4BTwCngNHAa+2+3rdf2r5dvLWzGrtln/G/Z9dnXj3x57X85ez4f/zxinL5wsER0ae4qKHNqLSeqLCPDrY7jJHyruJXGMZKcLIxBCEuyNau5MdC75lLBDBWvbKWZBRbKGk7GKQbJykk0gqAZ5FVGMAmkIzRaVzUjXqmqwpMRaIg7hyUAcdYwwZWuKzZDdEA4m2FWQNwM0wQLotVKWzZDmFiLcc1NDQ/g2bpK+WdFsO7McKcN5iuughwoYqAQ5BlZay/f4OOftRWv68DjgttaaEbC04zX22mCc15gvBlGhYX6MwxbETpBB4iDweoK0XHWOU1JLhSZMCXs25SzFOSIymsLyVYoFyUrrUIH5gS95tZICiRyLq5QSeEh0FUHG0FZAw/4KSm8Nfy+YY8gWFtELsRIMnUYUEJgwHFXw0FoK+W5NfbtxcNg0gbDkfUGNLzybvWGpmhoEiYYtIYzg2OcN7jmtvIOslw4ERUwcXdA1DgcQUkdDAEnGoqbEbpWoWN8hlvOy9OhXc7v+m591mWb9aK48ycdkD/b+718PdAF64d1OyC8vQAPPSfIMcGfxmmCGhN8sjgR5CWCHhN8aplewYwJPhFNE+wPOtjpLVVjgs9z0yu4McFnxWlCPSb4HDq9JRJjRki502tQ6uyQojOcxN8xpWc4icvjFZDhJF6PV0bGBInjw/UyXseD4zW2/D0KeH26IM1ekJYJJEoCI1xsOY67wHE/2/XfuV3XF6TVmSOchE68hjOcNHbML3DSXBGu+gwniZ1YGkzHgUxiJ5QRuXXMBY7+v7Ej04wSipjMDpLYiUVPRlN3gZNJRTKJkFhUZXJ2EiGxCMtwkgiJRVuGk0RILPIynPRCCUVhhpNESCwiTxx1kWMu7E1n1kniIBapGU4aB9UvcNI48AVxJu+oJA5i4TzN0eICJxM7mi5wMrGj01vGF/Fi+izoJA7eCv/JdZI4qEaUs2XKs2KpfHs9QveHV6fy+3vVu3mJ98nlf4+YGO+CDgAA</t>
  </si>
  <si>
    <t>293AB57ADB1E60E275766A599AD883A1</t>
  </si>
  <si>
    <t>JChemExcelvQ4AAB+LCAAAAAAAAACdV11v4jgUfZ9fYeV5cfz9UQGjUedhV5rOSNuVdt9WKaQdJJKMElraf7/HMVAwDF6NABnb59zre30c30w/vjZr8lL3w6prZwWnrCB1u+iWq/ZpVmxX7bLbDhMuNC8+zqcLYIFvh1nxfbP5cVOW2+2WLr7XTfXatXTRNUWcv3kdVieYraRd/1QKxnj5z92X+5EzWbXDpmoXNVjD6mYYB790i2ozLuYnLsqm6l9WbRnhZdO/RGv/Cha+jL4Oy+I9pFvMfQKVPK7WNXns+qbakBfBKL7sN/JUt3VfbeoleXjDsKQeKZh/mN597hbPTd1u5tO7YGK1qNb3m/55gYGmW9eLZ1jDnz8+z4qGF6R6GO43dV93swKouphPq03XfOr76o2EfwFXcVIJUklSKVJpUhlSWVI5UnlScYYf5jkAHAgOCAeGA8SB4oBx4ARwItgBTgAngBPACeAEcAI4AZwETgIng0PgJHASOAmcBE4CJ4FTwCnglMDGr+sQ8V9vP2rkjdySr/h9I7fj59tR/3j86679+ed+j8I2i1mhKZdaE0OV8WLf7AYldQxRHiDSIQ+aejb2HGeWKCpNRDpviKBKaIaGM+UIp8IxQyaMcoegJpxK4XRoGXOSTAS1HkmZYJelBU5TxZBItFYgkRMLnmWh1cyK0DphMa6ottYHHudIJqcG9tB4wTyBjLxSWBBWxwkoDPnfNR6BGEM4o8oycWj3wxwobAJabxRaiWkIgCsqVGglFTw4klRLjpP5hvSF4DhCRutcaHcpCIvzx31FrQytpgZRjsGFHE0cxbB97+/nkXSjZLBjtAPPwF6ct9z50LfKy8AXWtvQF3AQ7MgQBPpOuNGfFFAs/DulXbAnpVdhE5wMyUdwHsGF9RkkDHzLoPyJx4m0OthnAicg2HVI7z5efthp/95Lk7GbldhP5FdRpozFoOVwzKk2zoTtMkLifJaHAzqfPnTt8ugvWS1nxUM41YD8WT8OyHs4uRjp+mXd40FZRGQ88/O/p+VRL3aOTYkzU/LE1BlBnhLCI+M6QZ0SwgPmQBCXCPqUYFIPR/H8nonOnJmy1xdrTwkuS3BnBP+rW+HPTIWTdc15mD+mxEd1hsPPcpKlJCKJt0GGk+gk3h7XN54nUhlvmpwffYGjf1UvPBFMvOcyK0g0E+/FTKTuAsdl/CT6iPfudY5IBTLe0xlO+nQZ7/UMJ32MjHVAhpMoJNYNGU6ikFhnHDjyIkdfWJvO+El0EOuYDCfVgfsfnFQHoWbKPHFEooNYW2Ue2uwCJ6Mdmeog1GYZ7cgL10lGOjK9UMbSMMNJZBBLyetHTiYyiKVnxk8ig1iqZvwkMoilbcaPu5ADk/HjL6wtIx2VyCCW2xlOIoNYnmc4iQxiOX89HpXoIJb/GT+pDuwJ57KfRAf7V4xzP+VR7VXu36zw9+ytq3x/JfswLfEqOv8PEAi9Er0OAAA=</t>
  </si>
  <si>
    <t>FCCCEFB33A41C1BBB4C6562ABCE2C493</t>
  </si>
  <si>
    <t>JChemExcelbA4AAB+LCAAAAAAAAACdV01v2zgQvfdXEDqvKQ6/GdguivSwC7RbYLPA7m2h2EpqIJYK2YmTf7+PVJrajGoWiWOQJt8bDmeehtT8/eP2jj20w27Td4uKuKhY26369aa7XVSHTbfuD7sZSUPV++V8BSzw3W5Rfd3vv13U9eFw4Kuv7bZ57Du+6rfVOH/xuNucYA6K98NtLYWg+t/Pn64SZ7bpdvumW7Vg7TYXuzT4qV81++TMT5aot83wsOnqEV5vh4fR2n9SxH/BH3fr6seWLjH3AVR2s7lr2U0/bJs9e5CC41/8xm7brh2afbtm108YVjwgBMt3888f+9X9tu32y/nnaGKzau6u9sP9CgPb/q5d3cMaOn98XFRbqlhzvbvat0PbLyqg2mo5b/b99sMwNE8s9iKuIdZI1ijWaNYY1ljWONZ41gTWkMAX8wQAAUGAEDAEEAFFgBFwEjgZ7QAngZPASeAkcBI4CZwETgGngFNxQeAUcAo4BZwCTgGngNMx4Xdt3OnfT99axItdsj/xvWKXR5848uW5/+Xo9/H45AepldCV5t5hGy+t5UTOMjLc6nGcRGwVt9J4RpKTRRgIgiQbWODGYMeBS4UAOO6s08wCi20aTsYrBsvKSzSCtEBDzggmgfSERmsXGHGnnMMvI9AQ9x5LAOKtYYIrHRybQRcwzmaYFTA3wzQhdmi10pbNIBBrMa65CYg9flvvVJwnA8fBMzLoOK8IcUYbtBDRrsFfnNdWPNtHjgW3QWhGWN7BC+zXa4KcnhC0GUaFxbZnGLYidZLvMI9ABQc9HHVepiQXikyaEvb7lLeU7AgXdwnLVig/WlZapQ7CCHrg1khKJPJ+XMFJESHYk06xMdwbRD5OSRGjEP1GHJJhbaFVmJFkQhpQQmDAc49IxNapyA3wO5p3XMkYUIeMG7SGu5jOGGCSKZDWxQRYLnz0QkEpJgXQBj/uwIxeIVUBj0HanE4BQNIMjU4IHVTqmFjLlvP65fFczq/7bn3UZZv1orqOzzQgf7U3O/n86FasH9btADlHAxF6TJCnhPjcnSeoU0IsCy8EOUXQp4RYRM6vYE4JseScJ9hXe7DnXXKnhFjRzq/gTwmx/p0nhFNCrJbnXSJxykjF9fwalCc7FeMCJ8v3WLwLnCzlY7EvcLKsj4dDIQRZ4tNBcrpOBI8H1vL30cDzrwlrdsJaQUiUCSMdYSWOn+D4n3n9T8nrMGEtFB7hTDrjgVvg5Noxv8DJa0U61AucTDvjJeC8DmSmnXRhKK1jJjj6rdqReUVJ15WCB5l2xutNYaeZdtJVyLxVOzJMWCvUKZVpZ7yIFTiZduKlrciRrzmqkFOVHzXpYljg5Npxv8AxE769ue6oTDvjNfbFmpr0INdO5BT0pjLtjNfkAidMcApHnxYTnIKq9MTJpAoHoM4V8nzNP7tOphB3Qjlapj66LNXfX4TQffWSVP94g3o3r/HmuPwfJFY3HmwOAAA=</t>
  </si>
  <si>
    <t>0BF9BFBC871EF9769B9EC79BD11E53A2</t>
  </si>
  <si>
    <t>JChemExcelpw4AAB+LCAAAAAAAAACdV9tu2zgQfe9XEHquKd4vge2iSB92gWYLNAvsvhWKraQCIqmQnTj5+z0UbcemvWYRWMaI5DkznOGQHE0/vbSP5LkeVk3fzQpOWUHqbtEvm+5hVmyabtlvVhMuNC8+zacLYIHvVrPi53r966osN5sNXfys2+ql7+iib4s4fvWyao4wG0n74aEUjPHy35uvtyNn0nSrddUtarBWzdVq7PzaL6r1OJn/MVG21fDcdGWEl+3wHLX9ECw8jL6slsWbS9cY+wwquW8ea3LfD221Js+CUTzsI3mou3qo1vWS3L2iW1KPEMw/TG++9Iuntu7W8+lNUNEsqsfb9fC0QEfbP9aLJ2jDy59fZkXLC1LdrW7X9VD3swKouphPq3Xffh6G6pWEt4CrOKkEqSSpFKk0qQypLKkcqTypOMMf4xwADgQHhAPDAeJAccA4cAI4EfQAJ4ATwAngBHACOAGcAE4CJ4GTwSBwEjgJnAROAieBk8Ap4BTmXz/Wwdu/X3/ViBm5Jn/h/41cj79vB+3D/tzvdou/xgKLWaEpl1oTQ5XxYie2nZI6Bv/2EOkQAU09G1uOM0sUlSYinTdEUCU0g+BMOcKpcMyQCaPcKU4mnErhdJCMOUkmglqPcEywvtICp6liCCGkFQjhRFFtrQ/jnCNcEws9lpGJo0ZjCTg10APhBfMEieOVwkQwK04sZo6Ib4WHAwYERpVlYi933RwohB3SGwUpMYwl54oKFaSkggdDkmrJsRdfEbbgFIerkM4FuXU9TNYfthW1MkhNDbwbnQixgRPotm/t3TiCbZQMeox24Bnoi+OWOx/aVnkZ+EJrG9oCBoIeGZxA2wk32pMCOQr7wsOJMA+DwEA6pV2Q0ngfeJYhxycee8/qoJcJPgZbOoR15yffr6x/a6VB2I5KrB/iqihTxqLTcqwyp9o4E5bJCImdWO634nx613fLg1fSLGfFXdi/gHyv71eId9ij6OmHZT3gSCwiMu7u+T/T8qAVG4eqxIkqeaTqhCCPCeFwuExQx4RwlOwJ4hxBHxNMauHAnz8y3pkTVfbyZO0xwWUJ7oTg37sU/kRV2FGXjIfxQ0o8lDMcfhKTLCVJknjuZzhJnsR74vLC8yRVxjslZ0ef4ej35gtPEibeaJkZJDkTb8CMp0najLeleW/icH9Gm788a5GmznhXZzjpucN/g5MeMGMtkOEkuRNrhwwnzR33Gxx9Zm7vPmtEkjux0tlrk2dnkOZO4GTyTSS5EyupDMef4bjMQc/OcDJZJU9vJplJEJkkSCwEM5z0EhoLx8tbTiYJEgvNjJ0kQWJhmrGTpEEsZDN27JkYZG5J6c7MLZM6MkmDWFxnru8kDWIxnuEkaRCL98v+qDQPxmI/YyfNA3PEOW8nrUe2HxSndsqD2qvcfUPh9eT7qnz7+PowLfHROf8PgrtuYqcOAAA=</t>
  </si>
  <si>
    <t>SMILES</t>
  </si>
  <si>
    <t>C[C@H](NC(=O)[C@@H]1C[C@@H](O)CN1C(=O)[C@@H](NC(=O)CCOCCOCCOCCOCCOCC#C)C(C)(C)C)C1=CC=C(C=C1)C1=C(C)N=CS1 |wU:1.0,7.7,wD:5.4,13.14,c:42,44,47,50,t:40,(-7.67,-17.4,;-8.81,-16.37,;-8.49,-14.86,;-7.03,-14.39,;-5.88,-15.42,;-6.71,-12.88,;-7.74,-11.74,;-6.97,-10.4,;-7.59,-9,;-5.46,-10.72,;-5.3,-12.26,;-3.97,-13.03,;-3.97,-14.57,;-2.63,-12.26,;-1.3,-13.03,;.04,-12.26,;.04,-10.72,;1.37,-13.03,;2.7,-12.26,;4.04,-13.03,;5.37,-12.26,;6.7,-13.03,;8.04,-12.26,;9.37,-13.03,;10.7,-12.26,;12.04,-13.03,;13.37,-12.26,;14.71,-13.03,;16.04,-12.26,;17.37,-13.03,;18.71,-12.26,;20.04,-13.03,;21.37,-12.26,;22.71,-13.03,;24.04,-13.8,;-2.63,-10.72,;-2.63,-9.18,;-1.09,-10.72,;-4.17,-10.72,;-10.28,-16.85,;-11.42,-15.82,;-12.88,-16.29,;-13.21,-17.8,;-12.06,-18.83,;-10.6,-18.35,;-14.67,-18.27,;-15.92,-17.37,;-15.92,-15.83,;-17.16,-18.27,;-16.69,-19.74,;-15.15,-19.74,)|</t>
  </si>
  <si>
    <t>CC1=C(SC=N1)C1=CC=C(CNC(=O)[C@@H]2C[C@@H](O)CN2C(=O)[C@@H](NC(=O)CCOCCOCCOCCOCCOCC#C)C(C)(C)C)C=C1 |wU:16.17,wD:14.14,22.24,c:4,50,t:1,7,9,(.84,-2.6,;-.69,-2.77,;-1.72,-1.62,;-3.13,-2.25,;-2.97,-3.78,;-1.46,-4.1,;-1.4,-.11,;.06,.36,;.38,1.87,;-.76,2.9,;-.44,4.4,;-1.59,5.43,;-1.27,6.94,;.2,7.42,;-2.41,7.97,;-3.92,7.65,;-4.69,8.99,;-6.22,9.15,;-3.66,10.13,;-2.25,9.5,;-.92,10.27,;.42,9.5,;-.92,11.81,;.42,12.58,;1.75,11.81,;1.75,10.27,;3.08,12.58,;4.42,11.81,;5.75,12.58,;7.08,11.81,;8.42,12.58,;9.75,11.81,;11.09,12.58,;12.42,11.81,;13.75,12.58,;15.09,11.81,;16.42,12.58,;17.75,11.81,;19.09,12.58,;20.42,11.81,;21.75,12.58,;23.09,11.81,;24.42,12.58,;25.76,13.35,;-2.25,12.58,;-3.59,13.35,;-3.02,11.25,;-1.48,13.92,;-2.23,2.42,;-2.55,.92,)|</t>
  </si>
  <si>
    <t>C[C@H](NC(=O)[C@@H]1C[C@@H](O)CN1C(=O)[C@@H](NC(=O)CCOCCOCCOCCOCC#C)C(C)(C)C)C1=CC=C(C=C1)C1=C(C)N=CS1 |wU:1.0,7.7,wD:5.4,13.14,c:39,41,44,47,t:37,(-5.19,-17.14,;-6.33,-16.11,;-6.01,-14.6,;-4.55,-14.13,;-3.4,-15.16,;-4.23,-12.62,;-5.26,-11.48,;-4.49,-10.14,;-5.11,-8.74,;-2.98,-10.46,;-2.82,-12,;-1.49,-12.77,;-1.49,-14.3,;-.15,-12,;1.18,-12.77,;2.51,-12,;2.51,-10.46,;3.85,-12.77,;5.18,-12,;6.51,-12.77,;7.85,-12,;9.18,-12.77,;10.52,-12,;11.85,-12.77,;13.18,-12,;14.52,-12.77,;15.85,-12,;17.18,-12.77,;18.52,-12,;19.85,-12.77,;21.18,-12,;22.52,-11.23,;-.15,-10.46,;-.15,-8.92,;1.39,-10.46,;-1.69,-10.46,;-7.8,-16.59,;-8.94,-15.56,;-10.41,-16.03,;-10.73,-17.54,;-9.58,-18.57,;-8.12,-18.09,;-12.19,-18.01,;-13.44,-17.11,;-13.44,-15.57,;-14.68,-18.01,;-14.21,-19.48,;-12.67,-19.48,)|</t>
  </si>
  <si>
    <t>CC1=C(SC=N1)C1=CC=C(CNC(=O)[C@@H]2C[C@@H](O)CN2C(=O)[C@@H](NC(=O)COCCOCCOCCOCC#C)C(C)(C)C)C=C1 |wU:16.17,wD:14.14,22.24,c:4,46,t:1,7,9,(.84,-2.6,;-.69,-2.77,;-1.72,-1.62,;-3.13,-2.25,;-2.97,-3.78,;-1.46,-4.1,;-1.4,-.11,;.06,.36,;.38,1.87,;-.76,2.9,;-.44,4.4,;-1.59,5.43,;-1.27,6.94,;.2,7.42,;-2.41,7.97,;-3.92,7.65,;-4.69,8.99,;-6.22,9.15,;-3.66,10.13,;-2.25,9.5,;-.92,10.27,;.42,9.5,;-.92,11.81,;.42,12.58,;1.75,11.81,;1.75,10.27,;3.08,12.58,;4.42,11.81,;5.75,12.58,;7.08,11.81,;8.42,12.58,;9.75,11.81,;11.09,12.58,;12.42,11.81,;13.75,12.58,;15.09,11.81,;16.42,12.58,;17.75,11.81,;19.09,12.58,;20.42,13.35,;-2.25,12.58,;-3.59,13.35,;-3.02,11.25,;-1.48,13.92,;-2.23,2.42,;-2.55,.92,)|</t>
  </si>
  <si>
    <t>C[C@H](NC(=O)[C@@H]1C[C@@H](O)CN1C(=O)[C@@H](NC(=O)COCCOCCOCCOCC#C)C(C)(C)C)C1=CC=C(C=C1)C1=C(C)N=CS1 |wU:1.0,7.7,wD:5.4,13.14,c:38,40,43,46,t:36,(-7.67,-17.4,;-8.81,-16.37,;-8.49,-14.86,;-7.03,-14.39,;-5.88,-15.42,;-6.71,-12.88,;-7.74,-11.74,;-6.97,-10.4,;-7.59,-9,;-5.46,-10.72,;-5.3,-12.26,;-3.97,-13.03,;-3.97,-14.57,;-2.63,-12.26,;-1.3,-13.03,;.04,-12.26,;.04,-10.72,;1.37,-13.03,;2.7,-12.26,;4.04,-13.03,;5.37,-12.26,;6.7,-13.03,;8.04,-12.26,;9.37,-13.03,;10.7,-12.26,;12.04,-13.03,;13.37,-12.26,;14.71,-13.03,;16.04,-12.26,;17.37,-13.03,;18.71,-13.8,;-2.63,-10.72,;-2.63,-9.18,;-1.09,-10.72,;-4.17,-10.72,;-10.28,-16.85,;-11.42,-15.82,;-12.88,-16.29,;-13.21,-17.8,;-12.06,-18.83,;-10.6,-18.35,;-14.67,-18.27,;-15.92,-17.37,;-15.92,-15.83,;-17.16,-18.27,;-16.69,-19.74,;-15.15,-19.74,)|</t>
  </si>
  <si>
    <t>CC1=C(SC=N1)C1=CC=C(CNC(=O)[C@@H]2C[C@@H](O)CN2C(=O)[C@@H](NC(=O)CCCCCCCCCCC#C)C(C)(C)C)C=C1 |wU:16.17,22.24,wD:14.14,c:4,44,t:1,7,9,(-21.28,18.38,;-20.66,19.78,;-19.15,20.1,;-18.99,21.63,;-20.4,22.26,;-21.43,21.12,;-18.01,19.07,;-18.33,17.57,;-17.18,16.53,;-15.72,17.01,;-14.57,15.98,;-13.11,16.46,;-11.97,15.43,;-12.29,13.92,;-10.5,15.9,;-10.02,17.37,;-8.48,17.37,;-7.58,18.61,;-8.01,15.9,;-9.25,15,;-9.25,13.46,;-10.59,12.69,;-7.92,12.69,;-6.59,13.46,;-5.25,12.69,;-5.25,11.15,;-3.92,13.46,;-2.59,12.69,;-1.25,13.46,;.08,12.69,;1.41,13.46,;2.75,12.69,;4.08,13.46,;5.42,12.69,;6.75,13.46,;8.08,12.69,;9.42,13.46,;10.75,14.23,;-7.92,11.15,;-7.92,9.61,;-6.38,11.15,;-9.46,11.15,;-15.4,18.52,;-16.54,19.55,)|</t>
  </si>
  <si>
    <t>C[C@H](NC(=O)[C@@H]1C[C@@H](O)CN1C(=O)[C@@H](NC(=O)CCCCCCCCCCC#C)C(C)(C)C)C1=CC=C(C=C1)C1=C(C)N=CS1 |wU:1.0,7.7,wD:5.4,13.14,c:36,38,41,44,t:34,(-7.67,-17.4,;-8.81,-16.37,;-8.49,-14.86,;-7.03,-14.39,;-5.88,-15.42,;-6.71,-12.88,;-7.74,-11.74,;-6.97,-10.4,;-7.59,-9,;-5.46,-10.72,;-5.3,-12.26,;-3.97,-13.03,;-3.97,-14.57,;-2.63,-12.26,;-1.3,-13.03,;.04,-12.26,;.04,-10.72,;1.37,-13.03,;2.7,-12.26,;4.04,-13.03,;5.37,-12.26,;6.7,-13.03,;8.04,-12.26,;9.37,-13.03,;10.7,-12.26,;12.04,-13.03,;13.37,-12.26,;14.71,-13.03,;16.04,-13.8,;-2.63,-10.72,;-2.63,-9.18,;-1.09,-10.72,;-4.17,-10.72,;-10.28,-16.85,;-11.42,-15.82,;-12.88,-16.29,;-13.21,-17.8,;-12.06,-18.83,;-10.6,-18.35,;-14.67,-18.27,;-15.92,-17.37,;-15.92,-15.83,;-17.16,-18.27,;-16.69,-19.74,;-15.15,-19.74,)|</t>
  </si>
  <si>
    <t>CC1=C(SC=N1)C1=CC=C(CNC(=O)[C@@H]2C[C@@H](O)CN2C(=O)[C@@H](NC(=O)CCCCCCCCCC#C)C(C)(C)C)C=C1 |wU:16.17,wD:14.14,22.24,c:4,43,t:1,7,9,(-14.12,4.81,;-15.03,6.05,;-14.55,7.52,;-15.8,8.42,;-17.04,7.52,;-16.57,6.05,;-13.09,7.99,;-11.94,6.96,;-10.48,7.44,;-10.16,8.94,;-8.69,9.42,;-8.37,10.93,;-6.91,11.4,;-5.76,10.37,;-6.59,12.91,;-7.62,14.05,;-6.85,15.39,;-7.47,16.79,;-5.34,15.07,;-5.18,13.54,;-3.85,12.77,;-3.85,11.23,;-2.51,13.54,;-1.18,12.77,;.15,13.54,;.15,15.08,;1.49,12.77,;2.82,13.54,;4.15,12.77,;5.49,13.54,;6.82,12.77,;8.16,13.54,;9.49,12.77,;10.82,13.54,;12.16,12.77,;13.49,13.54,;14.82,14.31,;-2.51,15.08,;-2.51,16.62,;-.97,15.08,;-4.05,15.08,;-11.3,9.97,;-12.77,9.5,)|</t>
  </si>
  <si>
    <t>C[C@H](NC(=O)[C@@H]1C[C@@H](O)CN1C(=O)[C@@H](NC(=O)CCOCCOCCCC#C)C(C)(C)C)C1=CC=C(C=C1)C1=C(C)N=CS1 |wU:1.0,7.7,wD:5.4,13.14,c:35,37,40,43,t:33,(-5.19,-17.14,;-6.33,-16.11,;-6.01,-14.6,;-4.55,-14.13,;-3.4,-15.16,;-4.23,-12.62,;-5.26,-11.48,;-4.49,-10.14,;-5.11,-8.74,;-2.98,-10.46,;-2.82,-12,;-1.49,-12.77,;-1.49,-14.3,;-.15,-12,;1.18,-12.77,;2.51,-12,;2.51,-10.46,;3.85,-12.77,;5.18,-12,;6.51,-12.77,;7.85,-12,;9.18,-12.77,;10.52,-12,;11.85,-12.77,;13.18,-12,;14.52,-12.77,;15.85,-12,;17.18,-11.23,;-.15,-10.46,;-.15,-8.92,;1.39,-10.46,;-1.69,-10.46,;-7.8,-16.59,;-8.94,-15.56,;-10.41,-16.03,;-10.73,-17.54,;-9.58,-18.57,;-8.12,-18.09,;-12.19,-18.01,;-13.44,-17.11,;-13.44,-15.57,;-14.68,-18.01,;-14.21,-19.48,;-12.67,-19.48,)|</t>
  </si>
  <si>
    <t>C[C@H](NC(=O)[C@@H]1C[C@@H](O)CN1C(=O)[C@@H](NC(=O)CCCCCCCCCC#C)C(C)(C)C)C1=CC=C(C=C1)C1=C(C)N=CS1 |wU:1.0,7.7,wD:5.4,13.14,c:35,37,40,43,t:33,(-5.19,-17.14,;-6.33,-16.11,;-6.01,-14.6,;-4.55,-14.13,;-3.4,-15.16,;-4.23,-12.62,;-5.26,-11.48,;-4.49,-10.14,;-5.11,-8.74,;-2.98,-10.46,;-2.82,-12,;-1.49,-12.77,;-1.49,-14.3,;-.15,-12,;1.18,-12.77,;2.51,-12,;2.51,-10.46,;3.85,-12.77,;5.18,-12,;6.51,-12.77,;7.85,-12,;9.18,-12.77,;10.52,-12,;11.85,-12.77,;13.18,-12,;14.52,-12.77,;15.85,-12,;17.18,-11.23,;-.15,-10.46,;-.15,-8.92,;1.39,-10.46,;-1.69,-10.46,;-7.8,-16.59,;-8.94,-15.56,;-10.41,-16.03,;-10.73,-17.54,;-9.58,-18.57,;-8.12,-18.09,;-12.19,-18.01,;-13.44,-17.11,;-13.44,-15.57,;-14.68,-18.01,;-14.21,-19.48,;-12.67,-19.48,)|</t>
  </si>
  <si>
    <t>CC1=C(SC=N1)C1=CC=C(CNC(=O)[C@@H]2C[C@@H](O)CN2C(=O)[C@@H](NC(=O)CCOCCOCCCC#C)C(C)(C)C)C=C1 |wU:16.17,wD:14.14,22.24,c:4,43,t:1,7,9,(-14.12,4.81,;-15.03,6.05,;-14.55,7.52,;-15.8,8.42,;-17.04,7.52,;-16.57,6.05,;-13.09,7.99,;-11.94,6.96,;-10.48,7.44,;-10.16,8.94,;-8.69,9.42,;-8.37,10.93,;-6.91,11.4,;-5.76,10.37,;-6.59,12.91,;-7.62,14.05,;-6.85,15.39,;-7.47,16.79,;-5.34,15.07,;-5.18,13.54,;-3.85,12.77,;-3.85,11.23,;-2.51,13.54,;-1.18,12.77,;.15,13.54,;.15,15.08,;1.49,12.77,;2.82,13.54,;4.15,12.77,;5.49,13.54,;6.82,12.77,;8.16,13.54,;9.49,12.77,;10.82,13.54,;12.16,12.77,;13.49,13.54,;14.82,14.31,;-2.51,15.08,;-2.51,16.62,;-.97,15.08,;-4.05,15.08,;-11.3,9.97,;-12.77,9.5,)|</t>
  </si>
  <si>
    <t>C[C@H](NC(=O)[C@@H]1C[C@@H](O)CN1C(=O)[C@@H](NC(=O)COCCOCCOCC#C)C(C)(C)C)C1=CC=C(C=C1)C1=C(C)N=CS1 |wU:1.0,7.7,wD:5.4,13.14,c:35,37,40,43,t:33,(-5.19,-17.14,;-6.33,-16.11,;-6.01,-14.6,;-4.55,-14.13,;-3.4,-15.16,;-4.23,-12.62,;-5.26,-11.48,;-4.49,-10.14,;-5.11,-8.74,;-2.98,-10.46,;-2.82,-12,;-1.49,-12.77,;-1.49,-14.31,;-.15,-12,;1.18,-12.77,;2.51,-12,;2.51,-10.46,;3.85,-12.77,;5.18,-12,;6.51,-12.77,;7.85,-12,;9.18,-12.77,;10.52,-12,;11.85,-12.77,;13.18,-12,;14.52,-12.77,;15.85,-12,;17.18,-11.23,;-.15,-10.46,;-.15,-8.92,;1.39,-10.46,;-1.69,-10.46,;-7.8,-16.59,;-8.94,-15.56,;-10.41,-16.03,;-10.73,-17.54,;-9.58,-18.57,;-8.12,-18.09,;-12.19,-18.01,;-13.44,-17.11,;-13.44,-15.57,;-14.68,-18.01,;-14.21,-19.48,;-12.67,-19.48,)|</t>
  </si>
  <si>
    <t>CC1=C(SC=N1)C1=CC=C(CNC(=O)[C@@H]2C[C@@H](O)CN2C(=O)[C@@H](NC(=O)COCCOCCOCC#C)C(C)(C)C)C=C1 |wU:16.17,wD:14.14,22.24,c:4,43,t:1,7,9,(-14.12,4.81,;-15.03,6.05,;-14.55,7.52,;-15.8,8.42,;-17.04,7.52,;-16.57,6.05,;-13.09,7.99,;-11.94,6.96,;-10.48,7.44,;-10.16,8.94,;-8.69,9.42,;-8.37,10.93,;-6.91,11.4,;-5.76,10.37,;-6.59,12.91,;-7.62,14.05,;-6.85,15.39,;-7.47,16.79,;-5.34,15.07,;-5.18,13.54,;-3.85,12.77,;-3.85,11.23,;-2.51,13.54,;-1.18,12.77,;.15,13.54,;.15,15.08,;1.49,12.77,;2.82,13.54,;4.15,12.77,;5.49,13.54,;6.82,12.77,;8.16,13.54,;9.49,12.77,;10.82,13.54,;12.16,12.77,;13.49,13.54,;14.82,14.31,;-2.51,15.08,;-2.51,16.62,;-.97,15.08,;-4.05,15.08,;-11.3,9.97,;-12.77,9.5,)|</t>
  </si>
  <si>
    <t>C[C@H](NC(=O)[C@@H]1C[C@@H](O)CN1C(=O)[C@@H](NC(=O)COCCCCOCC#C)C(C)(C)C)C1=CC=C(C=C1)C1=C(C)N=CS1 |wU:1.0,7.7,wD:5.4,13.14,c:34,36,39,42,t:32,(-7.67,-17.4,;-8.81,-16.37,;-8.49,-14.86,;-7.03,-14.39,;-5.88,-15.42,;-6.71,-12.88,;-7.74,-11.74,;-6.97,-10.4,;-7.59,-9,;-5.46,-10.72,;-5.3,-12.26,;-3.97,-13.03,;-3.97,-14.57,;-2.63,-12.26,;-1.3,-13.03,;.04,-12.26,;.04,-10.72,;1.37,-13.03,;2.7,-12.26,;4.04,-13.03,;5.37,-12.26,;6.7,-13.03,;8.04,-12.26,;9.37,-13.03,;10.7,-12.26,;12.04,-13.03,;13.37,-13.8,;-2.63,-10.72,;-2.63,-9.18,;-1.09,-10.72,;-4.17,-10.72,;-10.28,-16.85,;-11.42,-15.82,;-12.88,-16.29,;-13.21,-17.8,;-12.06,-18.83,;-10.6,-18.35,;-14.67,-18.27,;-15.92,-17.37,;-15.92,-15.83,;-17.16,-18.27,;-16.69,-19.74,;-15.15,-19.74,)|</t>
  </si>
  <si>
    <t>CC1=C(SC=N1)C1=CC=C(CNC(=O)[C@@H]2C[C@@H](O)CN2C(=O)[C@@H](NC(=O)COCCCCOCC#C)C(C)(C)C)C=C1 |wU:16.17,22.24,wD:14.14,c:4,42,t:1,7,9,(-21.28,18.38,;-20.66,19.78,;-19.15,20.1,;-18.99,21.63,;-20.4,22.26,;-21.43,21.12,;-18.01,19.07,;-18.33,17.57,;-17.18,16.53,;-15.72,17.01,;-14.57,15.98,;-13.11,16.46,;-11.97,15.43,;-12.29,13.92,;-10.5,15.9,;-10.02,17.37,;-8.48,17.37,;-7.58,18.61,;-8.01,15.9,;-9.25,15,;-9.25,13.46,;-10.59,12.69,;-7.92,12.69,;-6.59,13.46,;-5.25,12.69,;-5.25,11.15,;-3.92,13.46,;-2.59,12.69,;-1.25,13.46,;.08,12.69,;1.41,13.46,;2.75,12.69,;4.08,13.46,;5.42,12.69,;6.75,13.46,;8.08,14.23,;-7.92,11.15,;-7.92,9.61,;-6.38,11.15,;-9.46,11.15,;-15.4,18.52,;-16.54,19.55,)|</t>
  </si>
  <si>
    <t>CC1=C(SC=N1)C1=CC=C(CNC(=O)[C@@H]2C[C@@H](O)CN2C(=O)[C@@H](NC(=O)CCCCCCCC#C)C(C)(C)C)C=C1 |wU:16.17,wD:14.14,22.24,c:4,41,t:1,7,9,(-14.12,4.81,;-15.03,6.05,;-14.55,7.52,;-15.8,8.42,;-17.04,7.52,;-16.57,6.05,;-13.09,7.99,;-11.94,6.96,;-10.48,7.44,;-10.16,8.94,;-8.69,9.42,;-8.37,10.93,;-6.91,11.4,;-5.76,10.37,;-6.59,12.91,;-7.62,14.05,;-6.85,15.39,;-7.47,16.79,;-5.34,15.07,;-5.18,13.54,;-3.85,12.77,;-3.85,11.23,;-2.51,13.54,;-1.18,12.77,;.15,13.54,;.15,15.08,;1.49,12.77,;2.82,13.54,;4.15,12.77,;5.49,13.54,;6.82,12.77,;8.16,13.54,;9.49,12.77,;10.82,13.54,;12.16,14.31,;-2.51,15.08,;-2.51,16.62,;-.97,15.08,;-4.05,15.08,;-11.3,9.97,;-12.77,9.5,)|</t>
  </si>
  <si>
    <t>C[C@H](NC(=O)[C@@H]1C[C@@H](O)CN1C(=O)[C@@H](NC(=O)CCCCCCCC#C)C(C)(C)C)C1=CC=C(C=C1)C1=C(C)N=CS1 |wU:1.0,7.7,wD:5.4,13.14,c:33,35,38,41,t:31,(-5.19,-17.14,;-6.33,-16.11,;-6.01,-14.6,;-4.55,-14.13,;-3.4,-15.16,;-4.23,-12.62,;-5.26,-11.48,;-4.49,-10.14,;-5.11,-8.74,;-2.98,-10.46,;-2.82,-12,;-1.49,-12.77,;-1.49,-14.31,;-.15,-12,;1.18,-12.77,;2.51,-12,;2.51,-10.46,;3.85,-12.77,;5.18,-12,;6.51,-12.77,;7.85,-12,;9.18,-12.77,;10.52,-12,;11.85,-12.77,;13.18,-12,;14.52,-11.23,;-.15,-10.46,;-.15,-8.92,;1.39,-10.46,;-1.69,-10.46,;-7.8,-16.59,;-8.94,-15.56,;-10.41,-16.03,;-10.73,-17.54,;-9.58,-18.57,;-8.12,-18.09,;-12.19,-18.01,;-13.44,-17.11,;-13.44,-15.57,;-14.68,-18.01,;-14.21,-19.48,;-12.67,-19.48,)|</t>
  </si>
  <si>
    <t>C[C@H](NC(=O)[C@@H]1C[C@@H](O)CN1C(=O)[C@@H](NC(=O)COCCOCC#C)C(C)(C)C)C1=CC=C(C=C1)C1=C(C)N=CS1 |wU:1.0,7.7,wD:5.4,13.14,c:32,34,37,40,t:30,(-7.67,-17.4,;-8.81,-16.37,;-8.49,-14.86,;-7.03,-14.39,;-5.88,-15.42,;-6.71,-12.88,;-7.74,-11.74,;-6.97,-10.4,;-7.59,-9,;-5.46,-10.72,;-5.3,-12.26,;-3.97,-13.03,;-3.97,-14.57,;-2.63,-12.26,;-1.3,-13.03,;.04,-12.26,;.04,-10.72,;1.37,-13.03,;2.7,-12.26,;4.04,-13.03,;5.37,-12.26,;6.7,-13.03,;8.04,-12.26,;9.37,-13.03,;10.7,-13.8,;-2.63,-10.72,;-2.63,-9.18,;-1.09,-10.72,;-4.17,-10.72,;-10.28,-16.85,;-11.42,-15.82,;-12.88,-16.29,;-13.21,-17.8,;-12.06,-18.83,;-10.6,-18.35,;-14.67,-18.27,;-15.92,-17.37,;-15.92,-15.83,;-17.16,-18.27,;-16.69,-19.74,;-15.15,-19.74,)|</t>
  </si>
  <si>
    <t>CC1=C(SC=N1)C1=CC=C(CNC(=O)[C@@H]2C[C@@H](O)CN2C(=O)[C@@H](NC(=O)COCCOCC#C)C(C)(C)C)C=C1 |wU:16.17,wD:14.14,22.24,c:4,40,t:1,7,9,(.84,-2.6,;-.69,-2.77,;-1.72,-1.62,;-3.13,-2.25,;-2.97,-3.78,;-1.46,-4.1,;-1.4,-.11,;.06,.36,;.38,1.87,;-.76,2.9,;-.44,4.4,;-1.59,5.43,;-1.27,6.94,;.2,7.42,;-2.41,7.97,;-3.92,7.65,;-4.69,8.99,;-6.22,9.15,;-3.66,10.13,;-2.25,9.5,;-.92,10.27,;.42,9.5,;-.92,11.81,;.42,12.58,;1.75,11.81,;1.75,10.27,;3.08,12.58,;4.42,11.81,;5.75,12.58,;7.08,11.81,;8.42,12.58,;9.75,11.81,;11.09,12.58,;12.42,13.35,;-2.25,12.58,;-3.59,13.35,;-3.02,11.25,;-1.48,13.92,;-2.23,2.42,;-2.55,.92,)|</t>
  </si>
  <si>
    <t>CC1=C(SC=N1)C1=CC=C(CNC(=O)[C@@H]2C[C@@H](O)CN2C(=O)[C@@H](NC(=O)CCCCCCC#C)C(C)(C)C)C=C1 |wU:16.17,wD:14.14,22.24,c:4,40,t:1,7,9,(.84,-2.6,;-.69,-2.77,;-1.72,-1.62,;-3.13,-2.25,;-2.97,-3.78,;-1.46,-4.1,;-1.4,-.11,;.06,.36,;.38,1.87,;-.76,2.9,;-.44,4.4,;-1.59,5.43,;-1.27,6.94,;.2,7.42,;-2.41,7.97,;-3.92,7.65,;-4.69,8.99,;-6.22,9.15,;-3.66,10.13,;-2.25,9.5,;-.92,10.27,;.42,9.5,;-.92,11.81,;.42,12.58,;1.75,11.81,;1.75,10.27,;3.08,12.58,;4.42,11.81,;5.75,12.58,;7.08,11.81,;8.42,12.58,;9.75,11.81,;11.09,12.58,;12.42,13.35,;-2.25,12.58,;-3.59,13.35,;-3.02,11.25,;-1.48,13.92,;-2.23,2.42,;-2.55,.92,)|</t>
  </si>
  <si>
    <t>C[C@H](NC(=O)[C@@H]1C[C@@H](O)CN1C(=O)[C@@H](NC(=O)CCCCCCC#C)C(C)(C)C)C1=CC=C(C=C1)C1=C(C)N=CS1 |wU:1.0,7.7,wD:5.4,13.14,c:32,34,37,40,t:30,(-7.67,-17.4,;-8.81,-16.37,;-8.49,-14.86,;-7.03,-14.39,;-5.88,-15.42,;-6.71,-12.88,;-7.74,-11.74,;-6.97,-10.4,;-7.59,-9,;-5.46,-10.72,;-5.3,-12.26,;-3.97,-13.03,;-3.97,-14.57,;-2.63,-12.26,;-1.3,-13.03,;.04,-12.26,;.04,-10.72,;1.37,-13.03,;2.7,-12.26,;4.04,-13.03,;5.37,-12.26,;6.7,-13.03,;8.04,-12.26,;9.37,-13.03,;10.7,-13.8,;-2.63,-10.72,;-2.63,-9.18,;-1.09,-10.72,;-4.17,-10.72,;-10.28,-16.85,;-11.42,-15.82,;-12.88,-16.29,;-13.21,-17.8,;-12.06,-18.83,;-10.6,-18.35,;-14.67,-18.27,;-15.92,-17.37,;-15.92,-15.83,;-17.16,-18.27,;-16.69,-19.74,;-15.15,-19.74,)|</t>
  </si>
  <si>
    <t>C[C@H](NC(=O)[C@@H]1C[C@@H](O)CN1C(=O)[C@@H](NC(=O)C1=CC=C(OCCCC#C)C=C1)C(C)(C)C)C1=CC=C(C=C1)C1=C(C)N=CS1 |wU:1.0,7.7,wD:5.4,13.14,c:28,37,39,42,45,t:18,20,35,(-6.79,-28.44,;-8.26,-28.92,;-9.4,-27.89,;-9.08,-26.38,;-7.62,-25.9,;-10.23,-25.35,;-11.73,-25.67,;-12.5,-24.34,;-14.04,-24.17,;-11.47,-23.19,;-10.07,-23.82,;-8.73,-23.05,;-7.4,-23.82,;-8.73,-21.51,;-7.4,-20.74,;-7.4,-19.2,;-8.73,-18.43,;-6.07,-18.43,;-4.73,-19.2,;-3.4,-18.43,;-3.4,-16.89,;-2.06,-16.12,;-.73,-16.89,;.6,-16.12,;1.94,-16.89,;3.27,-16.12,;4.6,-15.35,;-4.73,-16.12,;-6.07,-16.89,;-10.07,-20.74,;-11.4,-19.97,;-9.3,-19.4,;-10.84,-22.07,;-8.58,-30.42,;-10.04,-30.9,;-10.36,-32.4,;-9.22,-33.43,;-7.75,-32.96,;-7.43,-31.45,;-9.54,-34.94,;-10.95,-35.57,;-12.28,-34.8,;-10.79,-37.1,;-9.28,-37.42,;-8.51,-36.09,)|</t>
  </si>
  <si>
    <t>C[C@H](NC(=O)[C@@H]1C[C@@H](O)CN1C(=O)[C@@H](NC(=O)COCCCC#C)C(C)(C)C)C1=CC=C(C=C1)C1=C(C)N=CS1 |wU:1.0,7.7,wD:5.4,13.14,c:31,33,36,39,t:29,(-5.19,-17.14,;-6.33,-16.11,;-6.01,-14.6,;-4.55,-14.13,;-3.4,-15.16,;-4.23,-12.62,;-5.26,-11.48,;-4.49,-10.14,;-5.11,-8.74,;-2.98,-10.46,;-2.82,-12,;-1.49,-12.77,;-1.49,-14.31,;-.15,-12,;1.18,-12.77,;2.51,-12,;2.51,-10.46,;3.85,-12.77,;5.18,-12,;6.51,-12.77,;7.85,-12,;9.18,-12.77,;10.52,-12,;11.85,-11.23,;-.15,-10.46,;-.15,-8.92,;1.39,-10.46,;-1.69,-10.46,;-7.8,-16.59,;-8.94,-15.56,;-10.41,-16.03,;-10.73,-17.54,;-9.58,-18.57,;-8.12,-18.09,;-12.19,-18.01,;-13.44,-17.11,;-13.44,-15.57,;-14.68,-18.01,;-14.21,-19.48,;-12.67,-19.48,)|</t>
  </si>
  <si>
    <t>CC1=C(SC=N1)C1=CC=C(CNC(=O)[C@@H]2C[C@@H](O)CN2C(=O)[C@@H](NC(=O)COCCCC#C)C(C)(C)C)C=C1 |wU:16.17,wD:14.14,22.24,c:4,39,t:1,7,9,(-14.12,4.81,;-15.03,6.05,;-14.55,7.52,;-15.8,8.42,;-17.04,7.52,;-16.57,6.05,;-13.09,7.99,;-11.94,6.96,;-10.48,7.44,;-10.16,8.94,;-8.69,9.42,;-8.37,10.93,;-6.91,11.4,;-5.76,10.37,;-6.59,12.91,;-7.62,14.05,;-6.85,15.39,;-7.47,16.79,;-5.34,15.07,;-5.18,13.54,;-3.85,12.77,;-3.85,11.23,;-2.51,13.54,;-1.18,12.77,;.15,13.54,;.15,15.08,;1.49,12.77,;2.82,13.54,;4.15,12.77,;5.49,13.54,;6.82,12.77,;8.16,13.54,;9.49,14.31,;-2.51,15.08,;-2.51,16.62,;-.97,15.08,;-4.05,15.08,;-11.3,9.97,;-12.77,9.5,)|</t>
  </si>
  <si>
    <t>CC1=C(SC=N1)C1=CC=C(CNC(=O)[C@@H]2C[C@@H](O)CN2C(=O)[C@@H](NC(=O)CCCCCC#C)C(C)(C)C)C=C1 |wU:16.17,wD:14.14,22.24,c:4,39,t:1,7,9,(-14.12,4.81,;-15.03,6.05,;-14.55,7.52,;-15.8,8.42,;-17.04,7.52,;-16.57,6.05,;-13.09,7.99,;-11.94,6.96,;-10.48,7.44,;-10.16,8.94,;-8.69,9.42,;-8.37,10.93,;-6.91,11.4,;-5.76,10.37,;-6.59,12.91,;-7.62,14.05,;-6.85,15.39,;-7.47,16.79,;-5.34,15.07,;-5.18,13.54,;-3.85,12.77,;-3.85,11.23,;-2.51,13.54,;-1.18,12.77,;.15,13.54,;.15,15.08,;1.49,12.77,;2.82,13.54,;4.15,12.77,;5.49,13.54,;6.82,12.77,;8.16,13.54,;9.49,14.31,;-2.51,15.08,;-2.51,16.62,;-.97,15.08,;-4.05,15.08,;-11.3,9.97,;-12.77,9.5,)|</t>
  </si>
  <si>
    <t>C[C@H](NC(=O)[C@@H]1C[C@@H](O)CN1C(=O)[C@@H](NC(=O)CCCCCC#C)C(C)(C)C)C1=CC=C(C=C1)C1=C(C)N=CS1 |wU:1.0,7.7,wD:5.4,13.14,c:31,33,36,39,t:29,(-5.19,-17.14,;-6.33,-16.11,;-6.01,-14.6,;-4.55,-14.13,;-3.4,-15.16,;-4.23,-12.62,;-5.26,-11.48,;-4.49,-10.14,;-5.11,-8.74,;-2.98,-10.46,;-2.82,-12,;-1.49,-12.77,;-1.49,-14.31,;-.15,-12,;1.18,-12.77,;2.51,-12,;2.51,-10.46,;3.85,-12.77,;5.18,-12,;6.51,-12.77,;7.85,-12,;9.18,-12.77,;10.52,-12,;11.85,-11.23,;-.15,-10.46,;-.15,-8.92,;1.39,-10.46,;-1.69,-10.46,;-7.8,-16.59,;-8.94,-15.56,;-10.41,-16.03,;-10.73,-17.54,;-9.58,-18.57,;-8.12,-18.09,;-12.19,-18.01,;-13.44,-17.11,;-13.44,-15.57,;-14.68,-18.01,;-14.21,-19.48,;-12.67,-19.48,)|</t>
  </si>
  <si>
    <t>CC1=C(SC=N1)C1=CC=C(CNC(=O)[C@@H]2C[C@@H](O)CN2C(=O)[C@@H](NC(=O)C2=CC=C(OCCCC#C)C=C2)C(C)(C)C)C=C1 |wU:14.14,22.24,wD:16.17,c:4,38,45,t:1,7,9,28,30,(-20.78,1.81,;-20.78,3.35,;-19.53,4.25,;-20.01,5.72,;-21.55,5.72,;-22.02,4.25,;-18.07,3.78,;-17.75,2.27,;-16.28,1.79,;-15.14,2.82,;-13.67,2.35,;-12.53,3.38,;-11.06,2.9,;-9.92,3.93,;-10.74,1.4,;-11.77,.25,;-11,-1.08,;-11.63,-2.49,;-9.5,-.76,;-9.34,.77,;-8,1.54,;-8,3.08,;-6.67,.77,;-5.33,1.54,;-4,.77,;-4,-.77,;-2.67,1.54,;-1.33,.77,;,1.54,;,3.08,;1.33,3.85,;2.67,3.08,;4,3.85,;5.33,3.08,;6.67,3.85,;8,4.62,;-1.33,3.85,;-2.67,3.08,;-6.67,-.77,;-6.67,-2.31,;-8.21,-.77,;-5.13,-.77,;-15.46,4.33,;-16.92,4.81,)|</t>
  </si>
  <si>
    <t>CC1=C(SC=N1)C1=CC=C(CNC(=O)[C@@H]2C[C@@H](O)CN2C(=O)[C@@H](NC(=O)COCCC#C)C(C)(C)C)C=C1 |wU:16.17,wD:14.14,22.24,c:4,38,t:1,7,9,(.84,-2.6,;-.69,-2.77,;-1.72,-1.62,;-3.13,-2.25,;-2.97,-3.78,;-1.46,-4.1,;-1.4,-.11,;.06,.36,;.38,1.87,;-.76,2.9,;-.44,4.4,;-1.59,5.43,;-1.27,6.94,;.2,7.42,;-2.41,7.97,;-3.92,7.65,;-4.69,8.99,;-6.22,9.15,;-3.66,10.13,;-2.25,9.5,;-.92,10.27,;.42,9.5,;-.92,11.81,;.42,12.58,;1.75,11.81,;1.75,10.27,;3.08,12.58,;4.42,11.81,;5.75,12.58,;7.08,11.81,;8.42,12.58,;9.75,13.35,;-2.25,12.58,;-3.59,13.35,;-3.02,11.25,;-1.48,13.92,;-2.23,2.42,;-2.55,.92,)|</t>
  </si>
  <si>
    <t>CC1=C(SC=N1)C1=CC=C(CNC(=O)[C@@H]2C[C@@H](O)CN2C(=O)[C@@H](NC(=O)CCCCC#C)C(C)(C)C)C=C1 |wU:16.17,wD:14.14,22.24,c:4,38,t:1,7,9,(.84,-2.6,;-.69,-2.77,;-1.72,-1.62,;-3.13,-2.25,;-2.97,-3.78,;-1.46,-4.1,;-1.4,-.11,;.06,.36,;.38,1.87,;-.76,2.9,;-.44,4.4,;-1.59,5.43,;-1.27,6.94,;.2,7.42,;-2.41,7.97,;-3.92,7.65,;-4.69,8.99,;-6.22,9.15,;-3.66,10.13,;-2.25,9.5,;-.92,10.27,;.42,9.5,;-.92,11.81,;.42,12.58,;1.75,11.81,;1.75,10.27,;3.08,12.58,;4.42,11.81,;5.75,12.58,;7.08,11.81,;8.42,12.58,;9.75,13.35,;-2.25,12.58,;-3.59,13.35,;-3.02,11.25,;-1.48,13.92,;-2.23,2.42,;-2.55,.92,)|</t>
  </si>
  <si>
    <t>CN(CC#C)CC1=CC(=CC=C1)C(=O)N[C@H](C(=O)N1C[C@H](O)C[C@H]1C(=O)NCC1=CC=C(C=C1)C1=C(C)N=CS1)C(C)(C)C |wU:15.15,23.25,wD:20.21,c:8,10,32,34,37,40,t:6,30,(-2.47,9.12,;-3.8,8.35,;-5.14,9.12,;-5.14,10.66,;-5.14,12.2,;-3.8,6.81,;-2.47,6.04,;-2.47,4.5,;-1.13,3.73,;.2,4.5,;.2,6.04,;-1.13,6.81,;-1.13,2.19,;.2,1.43,;-2.47,1.43,;-2.47,-.12,;-3.8,-.89,;-5.14,-.12,;-3.8,-2.42,;-2.56,-3.33,;-3.03,-4.79,;-2.13,-6.04,;-4.57,-4.79,;-5.05,-3.33,;-6.51,-2.85,;-7.66,-3.88,;-6.83,-1.35,;-8.3,-.87,;-9.44,-1.9,;-10.91,-1.43,;-12.05,-2.46,;-11.73,-3.96,;-10.27,-4.44,;-9.12,-3.41,;-12.87,-4.99,;-14.38,-4.67,;-15.01,-3.27,;-15.15,-6.01,;-14.12,-7.15,;-12.71,-6.53,;-1.13,-.89,;-1.9,-2.22,;-.36,.45,;.2,-1.66,)|</t>
  </si>
  <si>
    <t>C[C@H](NC(=O)[C@@H]1C[C@@H](O)CN1C(=O)[C@@H](NC(=O)CCCCC#C)C(C)(C)C)C1=CC=C(C=C1)C1=C(C)N=CS1 |wU:1.0,7.7,wD:5.4,13.14,c:30,32,35,38,t:28,(-7.67,-17.4,;-8.81,-16.37,;-8.49,-14.86,;-7.03,-14.39,;-5.88,-15.42,;-6.71,-12.88,;-7.74,-11.74,;-6.97,-10.4,;-7.59,-9,;-5.46,-10.72,;-5.3,-12.26,;-3.97,-13.03,;-3.97,-14.57,;-2.63,-12.26,;-1.3,-13.03,;.04,-12.26,;.04,-10.72,;1.37,-13.03,;2.7,-12.26,;4.04,-13.03,;5.37,-12.26,;6.7,-13.03,;8.04,-13.8,;-2.63,-10.72,;-2.63,-9.18,;-1.09,-10.72,;-4.17,-10.72,;-10.28,-16.85,;-11.42,-15.82,;-12.88,-16.29,;-13.21,-17.8,;-12.06,-18.83,;-10.6,-18.35,;-14.67,-18.27,;-15.92,-17.37,;-15.92,-15.83,;-17.16,-18.27,;-16.69,-19.74,;-15.15,-19.74,)|</t>
  </si>
  <si>
    <t>CN(CC#C)CC1=CC=C(C=C1)C(=O)N[C@H](C(=O)N1C[C@H](O)C[C@H]1C(=O)NCC1=CC=C(C=C1)C1=C(C)N=CS1)C(C)(C)C |wU:15.15,23.25,wD:20.21,c:8,10,32,34,37,40,t:6,30,(-3.8,8.35,;-2.47,9.12,;-2.47,10.66,;-3.8,11.43,;-5.14,12.2,;-1.13,8.35,;-1.13,6.81,;-2.47,6.04,;-2.47,4.5,;-1.13,3.73,;.2,4.5,;.2,6.04,;-1.13,2.19,;.2,1.43,;-2.47,1.43,;-2.47,-.12,;-3.8,-.89,;-5.14,-.12,;-3.8,-2.42,;-2.56,-3.33,;-3.03,-4.79,;-2.13,-6.04,;-4.57,-4.79,;-5.05,-3.33,;-6.51,-2.85,;-7.66,-3.88,;-6.83,-1.35,;-8.3,-.87,;-9.44,-1.9,;-10.91,-1.43,;-12.05,-2.46,;-11.73,-3.96,;-10.27,-4.44,;-9.12,-3.41,;-12.87,-4.99,;-14.38,-4.67,;-15.01,-3.27,;-15.15,-6.01,;-14.12,-7.15,;-12.71,-6.53,;-1.13,-.89,;-1.9,-2.22,;-.36,.45,;.2,-1.66,)|</t>
  </si>
  <si>
    <t>C[C@H](NC(=O)[C@@H]1C[C@@H](O)CN1C(=O)[C@@H](NC(=O)C1=CC=C(OCCC#C)C=C1)C(C)(C)C)C1=CC=C(C=C1)C1=C(C)N=CS1 |wU:1.0,7.7,wD:5.4,13.14,c:27,36,38,41,44,t:18,20,34,(5.14,-.12,;6.47,-.89,;6.47,-2.42,;5.14,-3.19,;3.8,-2.42,;5.14,-4.74,;6.38,-5.64,;5.91,-7.1,;6.81,-8.35,;4.37,-7.1,;3.89,-5.64,;2.42,-5.16,;2.1,-3.66,;1.28,-6.19,;-.18,-5.72,;-1.33,-6.75,;-1.01,-8.26,;-2.79,-6.27,;-3.11,-4.77,;-4.58,-4.29,;-5.72,-5.32,;-7.19,-4.85,;-7.51,-3.34,;-8.97,-2.86,;-9.29,-1.36,;-9.61,.15,;-5.4,-6.83,;-3.94,-7.3,;1.6,-7.7,;1.92,-9.21,;.09,-8.02,;3.11,-7.38,;7.8,-.12,;9.14,-.89,;10.47,-.12,;10.47,1.43,;9.14,2.19,;7.8,1.43,;11.8,2.19,;13.21,1.57,;13.53,.06,;14.24,2.71,;13.47,4.05,;11.96,3.73,)|</t>
  </si>
  <si>
    <t>C[C@H](NC(=O)[C@@H]1C[C@@H](O)CN1C(=O)[C@@H](NC(=O)COCCC#C)C(C)(C)C)C1=CC=C(C=C1)C1=C(C)N=CS1 |wU:1.0,7.7,wD:5.4,13.14,c:30,32,35,38,t:28,(-7.67,-17.4,;-8.81,-16.37,;-8.49,-14.86,;-7.03,-14.39,;-5.88,-15.42,;-6.71,-12.88,;-7.74,-11.74,;-6.97,-10.4,;-7.59,-9,;-5.46,-10.72,;-5.3,-12.26,;-3.97,-13.03,;-3.97,-14.57,;-2.63,-12.26,;-1.3,-13.03,;.04,-12.26,;.04,-10.72,;1.37,-13.03,;2.7,-12.26,;4.04,-13.03,;5.37,-12.26,;6.7,-13.03,;8.04,-13.8,;-2.63,-10.72,;-2.63,-9.18,;-1.09,-10.72,;-4.17,-10.72,;-10.28,-16.85,;-11.42,-15.82,;-12.88,-16.29,;-13.21,-17.8,;-12.06,-18.83,;-10.6,-18.35,;-14.67,-18.27,;-15.92,-17.37,;-15.92,-15.83,;-17.16,-18.27,;-16.69,-19.74,;-15.15,-19.74,)|</t>
  </si>
  <si>
    <t>C[C@H](NC(=O)[C@@H]1C[C@@H](O)CN1C(=O)[C@@H](NC(=O)CCOCC#C)C(C)(C)C)C1=CC=C(C=C1)C1=C(C)N=CS1 |wU:1.0,7.7,wD:5.4,13.14,c:30,32,35,38,t:28,(-7.67,-17.4,;-8.81,-16.37,;-8.49,-14.86,;-7.03,-14.39,;-5.88,-15.42,;-6.71,-12.88,;-7.74,-11.74,;-6.97,-10.4,;-7.59,-9,;-5.46,-10.72,;-5.3,-12.26,;-3.97,-13.03,;-3.97,-14.57,;-2.63,-12.26,;-1.3,-13.03,;.04,-12.26,;.04,-10.72,;1.37,-13.03,;2.7,-12.26,;4.04,-13.03,;5.37,-12.26,;6.7,-13.03,;8.04,-13.8,;-2.63,-10.72,;-2.63,-9.18,;-1.09,-10.72,;-4.17,-10.72,;-10.28,-16.85,;-11.42,-15.82,;-12.88,-16.29,;-13.21,-17.8,;-12.06,-18.83,;-10.6,-18.35,;-14.67,-18.27,;-15.92,-17.37,;-15.92,-15.83,;-17.16,-18.27,;-16.69,-19.74,;-15.15,-19.74,)|</t>
  </si>
  <si>
    <t>CC1=C(SC=N1)C1=CC=C(CNC(=O)[C@@H]2C[C@@H](O)CN2C(=O)[C@@H](NC(=O)CC2=CC=C(OCC#C)C=C2)C(C)(C)C)C=C1 |wU:16.17,22.24,wD:14.14,c:4,37,44,t:1,7,9,29,31,(2.92,-17.26,;2.92,-18.8,;1.68,-19.7,;2.15,-21.17,;3.69,-21.17,;4.17,-19.7,;.21,-19.22,;-.11,-17.72,;-1.57,-17.24,;-2.72,-18.27,;-4.18,-17.8,;-5.33,-18.83,;-6.79,-18.35,;-7.11,-16.85,;-7.94,-19.38,;-7.77,-20.91,;-9.18,-21.54,;-9.5,-23.05,;-10.21,-20.4,;-9.44,-19.06,;-10.07,-17.66,;-9.16,-16.41,;-11.6,-17.49,;-12.51,-18.74,;-14.04,-18.58,;-14.66,-17.17,;-14.94,-19.82,;-16.47,-19.66,;-17.1,-18.26,;-18.63,-18.1,;-19.54,-19.34,;-21.07,-19.18,;-21.69,-17.77,;-23.23,-17.61,;-24.76,-17.45,;-18.91,-20.75,;-17.38,-20.91,;-12.23,-16.09,;-12.85,-14.68,;-13.63,-16.71,;-10.82,-15.46,;-2.4,-19.78,;-.93,-20.26,)|</t>
  </si>
  <si>
    <t>CC1=C(SC=N1)C1=CC=C(CNC(=O)[C@@H]2C[C@@H](O)CN2C(=O)[C@@H](NC(=O)CCOCC#C)C(C)(C)C)C=C1 |wU:16.17,wD:14.14,22.24,c:4,38,t:1,7,9,(.84,-2.6,;-.69,-2.77,;-1.72,-1.62,;-3.13,-2.25,;-2.97,-3.78,;-1.46,-4.1,;-1.4,-.11,;.06,.36,;.38,1.87,;-.76,2.9,;-.44,4.4,;-1.59,5.43,;-1.27,6.94,;.2,7.42,;-2.41,7.97,;-3.92,7.65,;-4.69,8.99,;-6.22,9.15,;-3.66,10.13,;-2.25,9.5,;-.92,10.27,;.42,9.5,;-.92,11.81,;.42,12.58,;1.75,11.81,;1.75,10.27,;3.08,12.58,;4.42,11.81,;5.75,12.58,;7.08,11.81,;8.42,12.58,;9.75,13.35,;-2.25,12.58,;-3.59,13.35,;-3.02,11.25,;-1.48,13.92,;-2.23,2.42,;-2.55,.92,)|</t>
  </si>
  <si>
    <t>C[C@H](NC(=O)[C@@H]1C[C@@H](O)CN1C(=O)[C@@H](NC(=O)CC1=CC=C(OCC#C)C=C1)C(C)(C)C)C1=CC=C(C=C1)C1=C(C)N=CS1 |wU:1.0,7.7,wD:5.4,13.14,c:27,36,38,41,44,t:19,21,34,(5.14,-.12,;6.47,-.89,;6.47,-2.42,;5.14,-3.19,;3.8,-2.42,;5.14,-4.74,;6.38,-5.64,;5.91,-7.1,;6.81,-8.35,;4.37,-7.1,;3.89,-5.64,;2.42,-5.16,;2.1,-3.66,;1.28,-6.19,;-.18,-5.72,;-1.33,-6.75,;-1.01,-8.26,;-2.79,-6.27,;-3.94,-7.3,;-5.4,-6.83,;-6.55,-7.86,;-6.23,-9.36,;-7.37,-10.4,;-8.84,-9.92,;-9.98,-10.95,;-11.12,-11.98,;-4.76,-9.84,;-3.62,-8.81,;1.6,-7.7,;1.92,-9.21,;.09,-8.02,;3.11,-7.38,;7.8,-.12,;9.14,-.89,;10.47,-.12,;10.47,1.43,;9.14,2.19,;7.8,1.43,;11.8,2.19,;13.21,1.57,;13.53,.06,;14.24,2.71,;13.47,4.05,;11.96,3.73,)|</t>
  </si>
  <si>
    <t>C[C@H](NC(=O)[C@@H]1C[C@@H](O)CN1C(=O)[C@@H](NC(=O)C1=CC(CN(C)CC#C)=CC=C1)C(C)(C)C)C1=CC=C(C=C1)C1=C(C)N=CS1 |wU:1.0,7.7,wD:5.4,13.14,c:26,28,37,39,42,45,t:18,35,(5.14,-.12,;6.47,-.89,;6.47,-2.42,;5.14,-3.19,;3.8,-2.42,;5.14,-4.74,;6.38,-5.64,;5.91,-7.1,;6.81,-8.35,;4.37,-7.1,;3.89,-5.64,;2.42,-5.16,;2.1,-3.66,;1.28,-6.19,;-.18,-5.72,;-1.33,-6.75,;-1.01,-8.26,;-2.79,-6.27,;-3.11,-4.77,;-4.58,-4.29,;-4.9,-2.78,;-6.36,-2.31,;-7.51,-3.34,;-6.68,-.8,;-8.15,-.33,;-9.61,.15,;-5.72,-5.32,;-5.4,-6.83,;-3.94,-7.3,;1.6,-7.7,;1.92,-9.21,;.09,-8.02,;3.11,-7.38,;7.8,-.12,;9.14,-.89,;10.47,-.12,;10.47,1.43,;9.14,2.19,;7.8,1.43,;11.8,2.19,;13.21,1.57,;13.53,.06,;14.24,2.71,;13.47,4.05,;11.96,3.73,)|</t>
  </si>
  <si>
    <t>CC1=C(SC=N1)C1=CC=C(CNC(=O)[C@@H]2C[C@@H](O)CN2C(=O)[C@@H](NC(=O)C2=CC=C(OCCC#C)C=C2)C(C)(C)C)C=C1 |wU:16.17,wD:14.14,22.24,c:4,37,44,t:1,7,9,28,30,(14.87,-10.06,;14.87,-11.6,;13.63,-12.51,;14.1,-13.97,;15.64,-13.97,;16.12,-12.51,;12.16,-12.03,;11.84,-10.53,;10.38,-10.05,;9.23,-11.08,;7.77,-10.6,;6.62,-11.63,;5.16,-11.16,;4.84,-9.65,;4.01,-12.19,;4.17,-13.72,;2.77,-14.35,;2.45,-15.85,;1.74,-13.2,;2.51,-11.87,;1.88,-10.46,;2.79,-9.22,;.35,-10.3,;-.28,-8.89,;-1.81,-8.73,;-2.71,-9.98,;-2.43,-7.33,;-1.53,-6.08,;-2.16,-4.67,;-3.69,-4.51,;-4.31,-3.11,;-5.85,-2.94,;-6.47,-1.54,;-8,-1.38,;-9.53,-1.22,;-4.59,-5.76,;-3.97,-7.17,;-.56,-11.55,;-1.46,-12.79,;-1.8,-10.64,;.69,-12.45,;9.55,-12.59,;11.02,-13.06,)|</t>
  </si>
  <si>
    <t>C[C@H](NC(=O)[C@@H]1C[C@@H](O)CN1C(=O)[C@@H](NC(=O)C1=CC=C(CN(C)CC#C)C=C1)C(C)(C)C)C1=CC=C(C=C1)C1=C(C)N=CS1 |wU:1.0,7.7,wD:5.4,13.14,c:28,37,39,42,45,t:18,20,35,(5.14,-.12,;6.47,-.89,;6.47,-2.42,;5.14,-3.19,;3.8,-2.42,;5.14,-4.74,;6.38,-5.64,;5.91,-7.1,;6.81,-8.35,;4.37,-7.1,;3.89,-5.64,;2.42,-5.16,;2.1,-3.66,;1.28,-6.19,;-.18,-5.72,;-1.33,-6.75,;-1.01,-8.26,;-2.79,-6.27,;-3.11,-4.77,;-4.58,-4.29,;-5.72,-5.32,;-7.19,-4.85,;-7.51,-3.34,;-6.36,-2.31,;-8.97,-2.86,;-9.29,-1.36,;-9.61,.15,;-5.4,-6.83,;-3.94,-7.3,;1.6,-7.7,;1.92,-9.21,;.09,-8.02,;3.11,-7.38,;7.8,-.12,;9.14,-.89,;10.47,-.12,;10.47,1.43,;9.14,2.19,;7.8,1.43,;11.8,2.19,;13.21,1.57,;13.53,.06,;14.24,2.71,;13.47,4.05,;11.96,3.73,)|</t>
  </si>
  <si>
    <t>C[C@H](NC(=O)[C@@H]1C[C@@H](O)CN1C(=O)[C@@H](NC(=O)C1=CC=C(C=C1)S(=O)(=O)NCC#C)C(C)(C)C)C1=CC=C(C=C1)C1=C(C)N=CS1 |wU:1.0,7.7,wD:5.4,13.14,c:20,22,38,40,43,46,t:18,36,(5.14,-.12,;6.47,-.89,;6.47,-2.42,;5.14,-3.19,;3.8,-2.42,;5.14,-4.74,;6.38,-5.64,;5.91,-7.1,;6.81,-8.35,;4.37,-7.1,;3.89,-5.64,;2.42,-5.16,;2.1,-3.66,;1.28,-6.19,;-.18,-5.72,;-1.33,-6.75,;-1.01,-8.26,;-2.79,-6.27,;-3.11,-4.77,;-4.58,-4.29,;-5.72,-5.32,;-5.4,-6.83,;-3.94,-7.3,;-7.19,-4.85,;-7.66,-6.31,;-6.71,-3.38,;-8.65,-4.37,;-8.97,-2.86,;-10.44,-2.39,;-11.9,-1.91,;1.6,-7.7,;1.92,-9.21,;.09,-8.02,;3.11,-7.38,;7.8,-.12,;9.14,-.89,;10.47,-.12,;10.47,1.43,;9.14,2.19,;7.8,1.43,;11.8,2.19,;13.21,1.57,;13.53,.06,;14.24,2.71,;13.47,4.05,;11.96,3.73,)|</t>
  </si>
  <si>
    <t>CC1=C(SC=N1)C1=CC=C(CNC(=O)[C@@H]2C[C@@H](O)CN2C(=O)[C@@H](NC(=O)C2=CC=C(OCC#C)C=C2)C(C)(C)C)C=C1 |wU:16.17,wD:14.14,22.24,c:4,36,43,t:1,7,9,28,30,(14.87,-10.06,;14.87,-11.6,;13.63,-12.51,;14.1,-13.97,;15.64,-13.97,;16.12,-12.51,;12.16,-12.03,;11.84,-10.53,;10.38,-10.05,;9.23,-11.08,;7.77,-10.6,;6.62,-11.63,;5.16,-11.16,;4.84,-9.65,;4.01,-12.19,;4.17,-13.72,;2.77,-14.35,;2.45,-15.85,;1.74,-13.2,;2.51,-11.87,;1.88,-10.46,;2.79,-9.22,;.35,-10.3,;-.28,-8.89,;-1.81,-8.73,;-2.71,-9.98,;-2.43,-7.33,;-1.53,-6.08,;-2.16,-4.67,;-3.69,-4.51,;-4.31,-3.11,;-3.41,-1.86,;-4.03,-.45,;-4.66,.95,;-4.59,-5.76,;-3.97,-7.17,;-.56,-11.55,;-1.46,-12.79,;-1.8,-10.64,;.69,-12.45,;9.55,-12.59,;11.02,-13.06,)|</t>
  </si>
  <si>
    <t>CC1=C(SC=N1)C1=CC=C(CNC(=O)[C@@H]2C[C@@H](O)CN2C(=O)[C@@H](NC(=O)COCC#C)C(C)(C)C)C=C1 |wU:16.17,wD:14.14,22.24,c:4,37,t:1,7,9,(-14.12,4.81,;-15.03,6.05,;-14.55,7.52,;-15.8,8.42,;-17.04,7.52,;-16.57,6.05,;-13.09,7.99,;-11.94,6.96,;-10.48,7.44,;-10.16,8.94,;-8.69,9.42,;-8.37,10.93,;-6.91,11.4,;-5.76,10.37,;-6.59,12.91,;-7.62,14.05,;-6.85,15.39,;-7.47,16.79,;-5.34,15.07,;-5.18,13.54,;-3.85,12.77,;-3.85,11.23,;-2.51,13.54,;-1.18,12.77,;.15,13.54,;.15,15.08,;1.49,12.77,;2.82,13.54,;4.15,12.77,;5.49,13.54,;6.82,14.31,;-2.51,15.08,;-2.51,16.62,;-.97,15.08,;-4.05,15.08,;-11.3,9.97,;-12.77,9.5,)|</t>
  </si>
  <si>
    <t>CC1=C(SC=N1)C1=CC=C(CNC(=O)[C@@H]2C[C@@H](O)CN2C(=O)[C@@H](NC(=O)CCCC#C)C(C)(C)C)C=C1 |wU:16.17,wD:14.14,22.24,c:4,37,t:1,7,9,(-14.12,4.81,;-15.03,6.05,;-14.55,7.52,;-15.8,8.42,;-17.04,7.52,;-16.57,6.05,;-13.09,7.99,;-11.94,6.96,;-10.48,7.44,;-10.16,8.94,;-8.69,9.42,;-8.37,10.93,;-6.91,11.4,;-5.76,10.37,;-6.59,12.91,;-7.62,14.05,;-6.85,15.39,;-7.47,16.79,;-5.34,15.07,;-5.18,13.54,;-3.85,12.77,;-3.85,11.23,;-2.51,13.54,;-1.18,12.77,;.15,13.54,;.15,15.08,;1.49,12.77,;2.82,13.54,;4.15,12.77,;5.49,13.54,;6.82,14.31,;-2.51,15.08,;-2.51,16.62,;-.97,15.08,;-4.05,15.08,;-11.3,9.97,;-12.77,9.5,)|</t>
  </si>
  <si>
    <t>C[C@H](NC(=O)[C@@H]1C[C@@H](O)CN1C(=O)[C@@H](NC(=O)COC1=CC=C(C=C1)C#C)C(C)(C)C)C1=CC=C(C=C1)C1=C(C)N=CS1 |wU:1.0,7.7,wD:5.4,13.14,c:22,24,35,37,40,43,t:20,33,(5.14,-.12,;6.47,-.89,;6.47,-2.42,;5.14,-3.19,;3.8,-2.42,;5.14,-4.74,;6.38,-5.64,;5.91,-7.1,;6.81,-8.35,;4.37,-7.1,;3.89,-5.64,;2.42,-5.16,;2.1,-3.66,;1.28,-6.19,;-.18,-5.72,;-1.33,-6.75,;-1.01,-8.26,;-2.79,-6.27,;-3.94,-7.3,;-5.4,-6.83,;-5.72,-5.32,;-7.19,-4.85,;-8.33,-5.88,;-8.01,-7.38,;-6.55,-7.86,;-9.8,-5.4,;-11.26,-4.92,;1.6,-7.7,;1.92,-9.21,;.09,-8.02,;3.11,-7.38,;7.8,-.12,;9.14,-.89,;10.47,-.12,;10.47,1.43,;9.14,2.19,;7.8,1.43,;11.8,2.19,;13.21,1.57,;13.53,.06,;14.24,2.71,;13.47,4.05,;11.96,3.73,)|</t>
  </si>
  <si>
    <t>C[C@H](NC(=O)[C@@H]1C[C@@H](O)CN1C(=O)[C@@H](NC(=O)C1=CC=C(OCC#C)C=C1)C(C)(C)C)C1=CC=C(C=C1)C1=C(C)N=CS1 |wU:1.0,7.7,wD:5.4,13.14,c:26,35,37,40,43,t:18,20,33,(5.14,-.12,;6.47,-.89,;6.47,-2.42,;5.14,-3.19,;3.8,-2.42,;5.14,-4.74,;6.38,-5.64,;5.91,-7.1,;6.81,-8.35,;4.37,-7.1,;3.89,-5.64,;2.42,-5.16,;2.1,-3.66,;1.28,-6.19,;-.18,-5.72,;-1.33,-6.75,;-1.01,-8.26,;-2.79,-6.27,;-3.11,-4.77,;-4.58,-4.29,;-5.72,-5.32,;-7.19,-4.85,;-7.51,-3.34,;-8.97,-2.86,;-10.44,-2.39,;-5.4,-6.83,;-3.94,-7.3,;1.6,-7.7,;1.92,-9.21,;.09,-8.02,;3.11,-7.38,;7.8,-.12,;9.14,-.89,;10.47,-.12,;10.47,1.43,;9.14,2.19,;7.8,1.43,;11.8,2.19,;13.21,1.57,;13.53,.06,;14.24,2.71,;13.47,4.05,;11.96,3.73,)|</t>
  </si>
  <si>
    <t>C[C@H](NC(=O)[C@@H]1C[C@@H](O)CN1C(=O)[C@@H](NC(=O)COCC#C)C(C)(C)C)C1=CC=C(C=C1)C1=C(C)N=CS1 |wU:1.0,7.7,wD:5.4,13.14,c:29,31,34,37,t:27,(-5.19,-17.14,;-6.33,-16.11,;-6.01,-14.6,;-4.55,-14.13,;-3.4,-15.16,;-4.23,-12.62,;-5.26,-11.48,;-4.49,-10.14,;-5.11,-8.74,;-2.98,-10.46,;-2.82,-12,;-1.49,-12.77,;-1.49,-14.31,;-.15,-12,;1.18,-12.77,;2.51,-12,;2.51,-10.46,;3.85,-12.77,;5.18,-12,;6.51,-12.77,;7.85,-12,;9.18,-11.23,;-.15,-10.46,;-.15,-8.92,;1.39,-10.46,;-1.69,-10.46,;-7.8,-16.59,;-8.94,-15.56,;-10.41,-16.03,;-10.73,-17.54,;-9.58,-18.57,;-8.12,-18.09,;-12.19,-18.01,;-13.44,-17.11,;-13.44,-15.57,;-14.68,-18.01,;-14.21,-19.48,;-12.67,-19.48,)|</t>
  </si>
  <si>
    <t>C[C@H](NC(=O)[C@@H]1C[C@@H](O)CN1C(=O)[C@@H](NC(=O)CCCC#C)C(C)(C)C)C1=CC=C(C=C1)C1=C(C)N=CS1 |wU:1.0,7.7,wD:5.4,13.14,c:29,31,34,37,t:27,(-5.19,-17.14,;-6.33,-16.11,;-6.01,-14.6,;-4.55,-14.13,;-3.4,-15.16,;-4.23,-12.62,;-5.26,-11.48,;-4.49,-10.14,;-5.11,-8.74,;-2.98,-10.46,;-2.82,-12,;-1.49,-12.77,;-1.49,-14.31,;-.15,-12,;1.18,-12.77,;2.51,-12,;2.51,-10.46,;3.85,-12.77,;5.18,-12,;6.51,-12.77,;7.85,-12,;9.18,-11.23,;-.15,-10.46,;-.15,-8.92,;1.39,-10.46,;-1.69,-10.46,;-7.8,-16.59,;-8.94,-15.56,;-10.41,-16.03,;-10.73,-17.54,;-9.58,-18.57,;-8.12,-18.09,;-12.19,-18.01,;-13.44,-17.11,;-13.44,-15.57,;-14.68,-18.01,;-14.21,-19.48,;-12.67,-19.48,)|</t>
  </si>
  <si>
    <t>CC1=C(SC=N1)C1=CC=C(CNC(=O)[C@@H]2C[C@@H](O)CN2C(=O)[C@@H](NC(=O)C2=CC=C(C=C2)S(=O)(=O)NCC#C)C(C)(C)C)C=C1 |wU:16.17,wD:14.14,22.24,c:4,30,32,46,t:1,7,9,28,(14.87,-10.06,;14.87,-11.6,;13.63,-12.51,;14.1,-13.97,;15.64,-13.97,;16.12,-12.51,;12.16,-12.03,;11.84,-10.53,;10.38,-10.05,;9.23,-11.08,;7.77,-10.6,;6.62,-11.63,;5.16,-11.16,;4.84,-9.65,;4.01,-12.19,;4.17,-13.72,;2.77,-14.35,;2.45,-15.85,;1.74,-13.2,;2.51,-11.87,;1.88,-10.46,;2.79,-9.22,;.35,-10.3,;-.28,-8.89,;-1.81,-8.73,;-2.71,-9.98,;-2.43,-7.33,;-1.53,-6.08,;-2.16,-4.67,;-3.69,-4.51,;-4.59,-5.76,;-3.97,-7.17,;-4.31,-3.11,;-2.91,-2.48,;-5.72,-3.73,;-4.94,-1.7,;-4.03,-.45,;-4.66,.95,;-5.29,2.36,;-.56,-11.55,;-1.46,-12.79,;-1.8,-10.64,;.69,-12.45,;9.55,-12.59,;11.02,-13.06,)|</t>
  </si>
  <si>
    <t>C[C@H](NC(=O)[C@@H]1C[C@@H](O)CN1C(=O)[C@@H](NC(=O)C1CCN(CCC#C)CC1)C(C)(C)C)C1=CC=C(C=C1)C1=C(C)N=CS1 |wU:1.0,7.7,wD:5.4,13.14,c:35,37,40,43,t:33,(5.14,-.12,;6.47,-.89,;6.47,-2.42,;5.14,-3.19,;3.8,-2.42,;5.14,-4.74,;6.38,-5.64,;5.91,-7.1,;6.81,-8.35,;4.37,-7.1,;3.89,-5.64,;2.42,-5.16,;2.1,-3.66,;1.28,-6.19,;-.18,-5.72,;-1.33,-6.75,;-1.01,-8.26,;-2.79,-6.27,;-3.94,-7.3,;-5.4,-6.83,;-5.72,-5.32,;-7.19,-4.85,;-7.51,-3.34,;-8.97,-2.86,;-10.44,-2.39,;-4.58,-4.29,;-3.11,-4.77,;1.6,-7.7,;1.92,-9.21,;.09,-8.02,;3.11,-7.38,;7.8,-.12,;9.14,-.89,;10.47,-.12,;10.47,1.43,;9.14,2.19,;7.8,1.43,;11.8,2.19,;13.21,1.57,;13.53,.06,;14.24,2.71,;13.47,4.05,;11.96,3.73,)|</t>
  </si>
  <si>
    <t>CC1=C(SC=N1)C1=CC=C(CNC(=O)[C@@H]2C[C@@H](O)CN2C(=O)[C@@H](NC(=O)CCC2=CC=C(C=C2)C#C)C(C)(C)C)C=C1 |wU:16.17,wD:14.14,22.24,c:4,32,34,43,t:1,7,9,30,(16.21,-12.37,;16.21,-13.91,;14.96,-14.82,;15.44,-16.28,;16.98,-16.28,;17.45,-14.82,;13.5,-14.34,;13.17,-12.84,;11.71,-12.36,;10.57,-13.39,;9.1,-12.91,;7.96,-13.94,;6.49,-13.47,;6.17,-11.96,;5.35,-14.5,;5.51,-16.03,;4.1,-16.66,;3.78,-18.16,;3.07,-15.51,;3.84,-14.18,;3.21,-12.77,;4.12,-11.53,;1.68,-12.61,;1.06,-11.2,;-.47,-11.04,;-1.38,-12.29,;-1.1,-9.64,;-2.63,-9.48,;-3.26,-8.07,;-2.35,-6.82,;-2.98,-5.42,;-4.51,-5.25,;-5.42,-6.5,;-4.79,-7.91,;-5.14,-3.85,;-5.76,-2.44,;.78,-13.86,;-.13,-15.1,;-.47,-12.95,;2.02,-14.76,;10.89,-14.9,;12.35,-15.37,)|</t>
  </si>
  <si>
    <t>CC1=C(SC=N1)C1=CC=C(CNC(=O)[C@@H]2C[C@@H](O)CN2C(=O)[C@@H](NC(=O)C2CCN(CCC#C)CC2)C(C)(C)C)C=C1 |wU:16.17,wD:14.14,22.24,c:4,43,t:1,7,9,(14.87,-10.06,;14.87,-11.6,;13.63,-12.51,;14.1,-13.97,;15.64,-13.97,;16.12,-12.51,;12.16,-12.03,;11.84,-10.53,;10.38,-10.05,;9.23,-11.08,;7.77,-10.6,;6.62,-11.63,;5.16,-11.16,;4.84,-9.65,;4.01,-12.19,;4.17,-13.72,;2.77,-14.35,;2.45,-15.85,;1.74,-13.2,;2.51,-11.87,;1.88,-10.46,;2.79,-9.22,;.35,-10.3,;-.28,-8.89,;-1.81,-8.73,;-2.71,-9.98,;-2.43,-7.33,;-3.97,-7.17,;-4.59,-5.76,;-3.69,-4.51,;-4.31,-3.11,;-3.41,-1.86,;-4.03,-.45,;-4.66,.95,;-2.16,-4.67,;-1.53,-6.08,;-.56,-11.55,;-1.46,-12.79,;-1.8,-10.64,;.69,-12.45,;9.55,-12.59,;11.02,-13.06,)|</t>
  </si>
  <si>
    <t>C[C@H](NC(=O)[C@@H]1C[C@@H](O)CN1C(=O)[C@@H](NC(=O)CC(=O)NCC#C)C(C)(C)C)C1=CC=C(C=C1)C1=C(C)N=CS1 |wU:1.0,7.7,wD:5.4,13.14,c:31,33,36,39,t:29,(-7.67,-17.4,;-8.81,-16.37,;-8.49,-14.86,;-7.03,-14.39,;-5.88,-15.42,;-6.71,-12.88,;-7.74,-11.74,;-6.97,-10.4,;-7.59,-9,;-5.46,-10.72,;-5.3,-12.26,;-3.97,-13.03,;-3.97,-14.57,;-2.63,-12.26,;-1.3,-13.03,;.04,-12.26,;.04,-10.72,;1.37,-13.03,;2.7,-12.26,;2.7,-10.72,;4.04,-13.03,;5.37,-12.26,;6.7,-13.03,;8.04,-13.8,;-2.63,-10.72,;-2.63,-9.18,;-1.09,-10.72,;-4.17,-10.72,;-10.28,-16.85,;-11.42,-15.82,;-12.88,-16.29,;-13.21,-17.8,;-12.06,-18.83,;-10.6,-18.35,;-14.67,-18.27,;-15.92,-17.37,;-15.92,-15.83,;-17.16,-18.27,;-16.69,-19.74,;-15.15,-19.74,)|</t>
  </si>
  <si>
    <t>CC1=C(SC=N1)C1=CC=C(CNC(=O)[C@@H]2C[C@@H](O)CN2C(=O)[C@@H](NC(=O)CC(=O)NCC#C)C(C)(C)C)C=C1 |wU:16.17,wD:14.14,22.24,c:4,39,t:1,7,9,(.84,-2.6,;-.69,-2.77,;-1.72,-1.62,;-3.13,-2.25,;-2.97,-3.78,;-1.46,-4.1,;-1.4,-.11,;.06,.36,;.38,1.87,;-.76,2.9,;-.44,4.4,;-1.59,5.43,;-1.27,6.94,;.2,7.42,;-2.41,7.97,;-3.92,7.65,;-4.69,8.99,;-6.22,9.15,;-3.66,10.13,;-2.25,9.5,;-.92,10.27,;.42,9.5,;-.92,11.81,;.42,12.58,;1.75,11.81,;1.75,10.27,;3.08,12.58,;4.42,11.81,;4.42,10.27,;5.75,12.58,;7.08,11.81,;8.42,12.58,;9.75,13.35,;-2.25,12.58,;-3.59,13.35,;-3.02,11.25,;-1.48,13.92,;-2.23,2.42,;-2.55,.92,)|</t>
  </si>
  <si>
    <t>C[C@H](NC(=O)[C@@H]1C[C@@H](O)CN1C(=O)[C@@H](NC(=O)CCC1=CC=C(C=C1)C#C)C(C)(C)C)C1=CC=C(C=C1)C1=C(C)N=CS1 |wU:1.0,7.7,wD:5.4,13.14,c:22,24,35,37,40,43,t:20,33,(5.14,-.12,;6.47,-.89,;6.47,-2.42,;5.14,-3.19,;3.8,-2.42,;5.14,-4.74,;6.38,-5.64,;5.91,-7.1,;6.81,-8.35,;4.37,-7.1,;3.89,-5.64,;2.42,-5.16,;2.1,-3.66,;1.28,-6.19,;-.18,-5.72,;-1.33,-6.75,;-1.01,-8.26,;-2.79,-6.27,;-3.94,-7.3,;-5.4,-6.83,;-5.72,-5.32,;-7.19,-4.85,;-8.33,-5.88,;-8.01,-7.38,;-6.55,-7.86,;-9.8,-5.4,;-11.26,-4.92,;1.6,-7.7,;1.92,-9.21,;.09,-8.02,;3.11,-7.38,;7.8,-.12,;9.14,-.89,;10.47,-.12,;10.47,1.43,;9.14,2.19,;7.8,1.43,;11.8,2.19,;13.21,1.57,;13.53,.06,;14.24,2.71,;13.47,4.05,;11.96,3.73,)|</t>
  </si>
  <si>
    <t>CC1=C(SC=N1)C1=CC=C(CNC(=O)[C@@H]2C[C@@H](O)CN2C(=O)[C@@H](NC(=O)COC2=CC=C(C=C2)C#C)C(C)(C)C)C=C1 |wU:16.17,wD:14.14,22.24,c:4,32,34,43,t:1,7,9,30,(16.21,-12.37,;16.21,-13.91,;14.96,-14.82,;15.44,-16.28,;16.98,-16.28,;17.45,-14.82,;13.5,-14.34,;13.17,-12.84,;11.71,-12.36,;10.57,-13.39,;9.1,-12.91,;7.96,-13.94,;6.49,-13.47,;6.17,-11.96,;5.35,-14.5,;5.51,-16.03,;4.1,-16.66,;3.78,-18.16,;3.07,-15.51,;3.84,-14.18,;3.21,-12.77,;4.12,-11.53,;1.68,-12.61,;1.06,-11.2,;-.47,-11.04,;-1.38,-12.29,;-1.1,-9.64,;-2.63,-9.48,;-3.26,-8.07,;-2.35,-6.82,;-2.98,-5.42,;-4.51,-5.25,;-5.42,-6.5,;-4.79,-7.91,;-5.14,-3.85,;-5.76,-2.44,;.78,-13.86,;-.13,-15.1,;-.47,-12.95,;2.02,-14.76,;10.89,-14.9,;12.35,-15.37,)|</t>
  </si>
  <si>
    <t>CC1=C(SC=N1)C1=CC=C(CNC(=O)[C@@H]2C[C@@H](O)CN2C(=O)[C@@H](NC(=O)C2CCN(CC#C)CC2)C(C)(C)C)C=C1 |wU:16.17,wD:14.14,22.24,c:4,42,t:1,7,9,(14.87,-10.06,;14.87,-11.6,;13.63,-12.51,;14.1,-13.97,;15.64,-13.97,;16.12,-12.51,;12.16,-12.03,;11.84,-10.53,;10.38,-10.05,;9.23,-11.08,;7.77,-10.6,;6.62,-11.63,;5.16,-11.16,;4.84,-9.65,;4.01,-12.19,;4.17,-13.72,;2.77,-14.35,;2.45,-15.85,;1.74,-13.2,;2.51,-11.87,;1.88,-10.46,;2.79,-9.22,;.35,-10.3,;-.28,-8.89,;-1.81,-8.73,;-2.71,-9.98,;-2.43,-7.33,;-3.97,-7.17,;-4.59,-5.76,;-3.69,-4.51,;-4.31,-3.11,;-5.85,-2.94,;-7.38,-2.78,;-2.16,-4.67,;-1.53,-6.08,;-.56,-11.55,;-1.46,-12.79,;-1.8,-10.64,;.69,-12.45,;9.55,-12.59,;11.02,-13.06,)|</t>
  </si>
  <si>
    <t>C[C@H](NC(=O)[C@@H]1C[C@@H](O)CN1C(=O)[C@@H](NC(=O)C1CCN(CC#C)CC1)C(C)(C)C)C1=CC=C(C=C1)C1=C(C)N=CS1 |wU:1.0,7.7,wD:5.4,13.14,c:34,36,39,42,t:32,(5.14,-.12,;6.47,-.89,;6.47,-2.42,;5.14,-3.19,;3.8,-2.42,;5.14,-4.74,;6.38,-5.64,;5.91,-7.1,;6.81,-8.35,;4.37,-7.1,;3.89,-5.64,;2.42,-5.16,;2.1,-3.66,;1.28,-6.19,;-.18,-5.72,;-1.33,-6.75,;-1.01,-8.26,;-2.79,-6.27,;-3.94,-7.3,;-5.4,-6.83,;-5.72,-5.32,;-7.19,-4.85,;-7.51,-3.34,;-7.83,-1.83,;-4.58,-4.29,;-3.11,-4.77,;1.6,-7.7,;1.92,-9.21,;.09,-8.02,;3.11,-7.38,;7.8,-.12,;9.14,-.89,;10.47,-.12,;10.47,1.43,;9.14,2.19,;7.8,1.43,;11.8,2.19,;13.21,1.57,;13.53,.06,;14.24,2.71,;13.47,4.05,;11.96,3.73,)|</t>
  </si>
  <si>
    <t>CC1=C(SC=N1)C1=CC=C(CNC(=O)[C@@H]2C[C@@H](O)CN2C(=O)[C@@H](NC(=O)[C@H]2CC[C@@H](CC2)C#C)C(C)(C)C)C=C1 |wU:16.17,26.27,wD:14.14,22.24,29.34,c:4,41,t:1,7,9,(14.87,-10.06,;14.87,-11.6,;13.63,-12.51,;14.1,-13.97,;15.64,-13.97,;16.12,-12.51,;12.16,-12.03,;11.84,-10.53,;10.38,-10.05,;9.23,-11.08,;7.77,-10.6,;6.62,-11.63,;5.16,-11.16,;4.84,-9.65,;4.01,-12.19,;4.17,-13.72,;2.77,-14.35,;2.45,-15.85,;1.74,-13.2,;2.51,-11.87,;1.88,-10.46,;2.79,-9.22,;.35,-10.3,;-.28,-8.89,;-1.81,-8.73,;-2.71,-9.98,;-2.43,-7.33,;-3.97,-7.17,;-4.59,-5.76,;-3.69,-4.51,;-2.16,-4.67,;-1.53,-6.08,;-4.31,-3.11,;-4.94,-1.7,;-.56,-11.55,;-1.46,-12.79,;-1.8,-10.64,;.69,-12.45,;9.55,-12.59,;11.02,-13.06,)|</t>
  </si>
  <si>
    <t>C[C@H](NC(=O)[C@@H]1C[C@@H](O)CN1C(=O)[C@@H](NC(=O)[C@H]1CC[C@@H](CC1)C#C)C(C)(C)C)C1=CC=C(C=C1)C1=C(C)N=CS1 |wU:1.0,7.7,17.17,wD:5.4,13.14,20.24,c:33,35,38,41,t:31,(5.14,-.12,;6.47,-.89,;6.47,-2.42,;5.14,-3.19,;3.8,-2.42,;5.14,-4.74,;6.38,-5.64,;5.91,-7.1,;6.81,-8.35,;4.37,-7.1,;3.89,-5.64,;2.42,-5.16,;2.1,-3.66,;1.28,-6.19,;-.18,-5.72,;-1.33,-6.75,;-1.01,-8.26,;-2.79,-6.27,;-3.94,-7.3,;-5.4,-6.83,;-5.72,-5.32,;-4.58,-4.29,;-3.11,-4.77,;-7.19,-4.85,;-8.65,-4.37,;1.6,-7.7,;1.92,-9.21,;.09,-8.02,;3.11,-7.38,;7.8,-.12,;9.14,-.89,;10.47,-.12,;10.47,1.43,;9.14,2.19,;7.8,1.43,;11.8,2.19,;13.21,1.57,;13.53,.06,;14.24,2.71,;13.47,4.05,;11.96,3.73,)|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</si>
</sst>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sz val="12"/>
      <color indexed="8"/>
      <name val="Segoe UI"/>
    </font>
    <font>
      <sz val="12"/>
      <color indexed="8"/>
      <name val="Segoe UI"/>
    </font>
    <font>
      <sz val="12"/>
      <color indexed="8"/>
      <name val="Segoe UI"/>
    </font>
    <font>
      <sz val="12"/>
      <color indexed="8"/>
      <name val="Segoe UI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scheme val="none"/>
      </font>
      <numFmt numFmtId="3" formatCode="#,##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scheme val="none"/>
      </font>
      <numFmt numFmtId="3" formatCode="#,##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scheme val="none"/>
      </font>
      <numFmt numFmtId="3" formatCode="#,##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scheme val="none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47" Type="http://schemas.openxmlformats.org/officeDocument/2006/relationships/image" Target="../media/image47.emf"/><Relationship Id="rId50" Type="http://schemas.openxmlformats.org/officeDocument/2006/relationships/image" Target="../media/image50.emf"/><Relationship Id="rId55" Type="http://schemas.openxmlformats.org/officeDocument/2006/relationships/image" Target="../media/image55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54" Type="http://schemas.openxmlformats.org/officeDocument/2006/relationships/image" Target="../media/image54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45" Type="http://schemas.openxmlformats.org/officeDocument/2006/relationships/image" Target="../media/image45.emf"/><Relationship Id="rId53" Type="http://schemas.openxmlformats.org/officeDocument/2006/relationships/image" Target="../media/image53.emf"/><Relationship Id="rId58" Type="http://schemas.openxmlformats.org/officeDocument/2006/relationships/image" Target="../media/image58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49" Type="http://schemas.openxmlformats.org/officeDocument/2006/relationships/image" Target="../media/image49.emf"/><Relationship Id="rId57" Type="http://schemas.openxmlformats.org/officeDocument/2006/relationships/image" Target="../media/image57.emf"/><Relationship Id="rId61" Type="http://schemas.openxmlformats.org/officeDocument/2006/relationships/image" Target="../media/image61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emf"/><Relationship Id="rId52" Type="http://schemas.openxmlformats.org/officeDocument/2006/relationships/image" Target="../media/image52.emf"/><Relationship Id="rId60" Type="http://schemas.openxmlformats.org/officeDocument/2006/relationships/image" Target="../media/image60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emf"/><Relationship Id="rId48" Type="http://schemas.openxmlformats.org/officeDocument/2006/relationships/image" Target="../media/image48.emf"/><Relationship Id="rId56" Type="http://schemas.openxmlformats.org/officeDocument/2006/relationships/image" Target="../media/image56.emf"/><Relationship Id="rId8" Type="http://schemas.openxmlformats.org/officeDocument/2006/relationships/image" Target="../media/image8.emf"/><Relationship Id="rId51" Type="http://schemas.openxmlformats.org/officeDocument/2006/relationships/image" Target="../media/image51.emf"/><Relationship Id="rId3" Type="http://schemas.openxmlformats.org/officeDocument/2006/relationships/image" Target="../media/image3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46" Type="http://schemas.openxmlformats.org/officeDocument/2006/relationships/image" Target="../media/image46.emf"/><Relationship Id="rId59" Type="http://schemas.openxmlformats.org/officeDocument/2006/relationships/image" Target="../media/image5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25400</xdr:colOff>
      <xdr:row>1</xdr:row>
      <xdr:rowOff>25400</xdr:rowOff>
    </xdr:from>
    <xdr:to>
      <xdr:col>1</xdr:col>
      <xdr:colOff>1851025</xdr:colOff>
      <xdr:row>1</xdr:row>
      <xdr:rowOff>1879600</xdr:rowOff>
    </xdr:to>
    <xdr:pic>
      <xdr:nvPicPr>
        <xdr:cNvPr id="3" name="$B$2" descr="=JCSYSStructure(&quot;BC883539EAC47314235942DED7EB7871&quot;)">
          <a:extLst>
            <a:ext uri="{FF2B5EF4-FFF2-40B4-BE49-F238E27FC236}">
              <a16:creationId xmlns:a16="http://schemas.microsoft.com/office/drawing/2014/main" id="{1F0112D9-5A5C-1314-3FE6-10BC0A6D60E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24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</xdr:row>
      <xdr:rowOff>25400</xdr:rowOff>
    </xdr:from>
    <xdr:to>
      <xdr:col>1</xdr:col>
      <xdr:colOff>1851025</xdr:colOff>
      <xdr:row>2</xdr:row>
      <xdr:rowOff>1879600</xdr:rowOff>
    </xdr:to>
    <xdr:pic>
      <xdr:nvPicPr>
        <xdr:cNvPr id="5" name="$B$3" descr="=JCSYSStructure(&quot;D353A753F75E2425DA395B597A780A14&quot;)">
          <a:extLst>
            <a:ext uri="{FF2B5EF4-FFF2-40B4-BE49-F238E27FC236}">
              <a16:creationId xmlns:a16="http://schemas.microsoft.com/office/drawing/2014/main" id="{1E96E494-A33F-5BB9-72A6-10848F3370A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214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</xdr:row>
      <xdr:rowOff>25400</xdr:rowOff>
    </xdr:from>
    <xdr:to>
      <xdr:col>1</xdr:col>
      <xdr:colOff>1851025</xdr:colOff>
      <xdr:row>3</xdr:row>
      <xdr:rowOff>1879600</xdr:rowOff>
    </xdr:to>
    <xdr:pic>
      <xdr:nvPicPr>
        <xdr:cNvPr id="7" name="$B$4" descr="=JCSYSStructure(&quot;6C87C4CC2943E97152DD80B359FDB8B0&quot;)">
          <a:extLst>
            <a:ext uri="{FF2B5EF4-FFF2-40B4-BE49-F238E27FC236}">
              <a16:creationId xmlns:a16="http://schemas.microsoft.com/office/drawing/2014/main" id="{B2C65F24-5F38-0840-EADC-7264BE9EEF1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405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</xdr:row>
      <xdr:rowOff>25400</xdr:rowOff>
    </xdr:from>
    <xdr:to>
      <xdr:col>1</xdr:col>
      <xdr:colOff>1851025</xdr:colOff>
      <xdr:row>4</xdr:row>
      <xdr:rowOff>1879600</xdr:rowOff>
    </xdr:to>
    <xdr:pic>
      <xdr:nvPicPr>
        <xdr:cNvPr id="9" name="$B$5" descr="=JCSYSStructure(&quot;003D8F2AE5BA6DD9BD21B2C2D920BA5C&quot;)">
          <a:extLst>
            <a:ext uri="{FF2B5EF4-FFF2-40B4-BE49-F238E27FC236}">
              <a16:creationId xmlns:a16="http://schemas.microsoft.com/office/drawing/2014/main" id="{60414FE2-BC88-E92F-B1D3-BE6CBDA457F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595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</xdr:row>
      <xdr:rowOff>25400</xdr:rowOff>
    </xdr:from>
    <xdr:to>
      <xdr:col>1</xdr:col>
      <xdr:colOff>1851025</xdr:colOff>
      <xdr:row>5</xdr:row>
      <xdr:rowOff>1879600</xdr:rowOff>
    </xdr:to>
    <xdr:pic>
      <xdr:nvPicPr>
        <xdr:cNvPr id="11" name="$B$6" descr="=JCSYSStructure(&quot;8E4BC31142359DAEEBF9BFE394BD6E3A&quot;)">
          <a:extLst>
            <a:ext uri="{FF2B5EF4-FFF2-40B4-BE49-F238E27FC236}">
              <a16:creationId xmlns:a16="http://schemas.microsoft.com/office/drawing/2014/main" id="{3744BA47-EDDB-8A02-0F1E-0B97FC610ED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786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</xdr:row>
      <xdr:rowOff>25400</xdr:rowOff>
    </xdr:from>
    <xdr:to>
      <xdr:col>1</xdr:col>
      <xdr:colOff>1851025</xdr:colOff>
      <xdr:row>6</xdr:row>
      <xdr:rowOff>1879600</xdr:rowOff>
    </xdr:to>
    <xdr:pic>
      <xdr:nvPicPr>
        <xdr:cNvPr id="13" name="$B$7" descr="=JCSYSStructure(&quot;68228AFF8BC03BA786F6D67E910999F5&quot;)">
          <a:extLst>
            <a:ext uri="{FF2B5EF4-FFF2-40B4-BE49-F238E27FC236}">
              <a16:creationId xmlns:a16="http://schemas.microsoft.com/office/drawing/2014/main" id="{3A3C4D8A-89B8-176A-E507-6DA8CCC704E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976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7</xdr:row>
      <xdr:rowOff>25400</xdr:rowOff>
    </xdr:from>
    <xdr:to>
      <xdr:col>1</xdr:col>
      <xdr:colOff>1851025</xdr:colOff>
      <xdr:row>7</xdr:row>
      <xdr:rowOff>1879600</xdr:rowOff>
    </xdr:to>
    <xdr:pic>
      <xdr:nvPicPr>
        <xdr:cNvPr id="15" name="$B$8" descr="=JCSYSStructure(&quot;0200F5DD62CBEB021D13ADF7C42D4EB6&quot;)">
          <a:extLst>
            <a:ext uri="{FF2B5EF4-FFF2-40B4-BE49-F238E27FC236}">
              <a16:creationId xmlns:a16="http://schemas.microsoft.com/office/drawing/2014/main" id="{B586D8BC-0BFE-7192-A0D0-9C68C567D61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167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8</xdr:row>
      <xdr:rowOff>25400</xdr:rowOff>
    </xdr:from>
    <xdr:to>
      <xdr:col>1</xdr:col>
      <xdr:colOff>1851025</xdr:colOff>
      <xdr:row>8</xdr:row>
      <xdr:rowOff>1879600</xdr:rowOff>
    </xdr:to>
    <xdr:pic>
      <xdr:nvPicPr>
        <xdr:cNvPr id="17" name="$B$9" descr="=JCSYSStructure(&quot;6BC38E903FF4E42D2888EC9D29DD9855&quot;)">
          <a:extLst>
            <a:ext uri="{FF2B5EF4-FFF2-40B4-BE49-F238E27FC236}">
              <a16:creationId xmlns:a16="http://schemas.microsoft.com/office/drawing/2014/main" id="{FD93F1CB-319D-C527-AA70-A663F801A06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357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9</xdr:row>
      <xdr:rowOff>25400</xdr:rowOff>
    </xdr:from>
    <xdr:to>
      <xdr:col>1</xdr:col>
      <xdr:colOff>1851025</xdr:colOff>
      <xdr:row>9</xdr:row>
      <xdr:rowOff>1879600</xdr:rowOff>
    </xdr:to>
    <xdr:pic>
      <xdr:nvPicPr>
        <xdr:cNvPr id="19" name="$B$10" descr="=JCSYSStructure(&quot;BB913A0F3E1EFDEE19D2C1B3085627A1&quot;)">
          <a:extLst>
            <a:ext uri="{FF2B5EF4-FFF2-40B4-BE49-F238E27FC236}">
              <a16:creationId xmlns:a16="http://schemas.microsoft.com/office/drawing/2014/main" id="{CD6AAD2A-ECE9-57EF-33B8-9A0F9C9306D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548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10</xdr:row>
      <xdr:rowOff>25400</xdr:rowOff>
    </xdr:from>
    <xdr:to>
      <xdr:col>1</xdr:col>
      <xdr:colOff>1851025</xdr:colOff>
      <xdr:row>10</xdr:row>
      <xdr:rowOff>1879600</xdr:rowOff>
    </xdr:to>
    <xdr:pic>
      <xdr:nvPicPr>
        <xdr:cNvPr id="21" name="$B$11" descr="=JCSYSStructure(&quot;8EDE169DE59C9AAA977A85F729B33FFD&quot;)">
          <a:extLst>
            <a:ext uri="{FF2B5EF4-FFF2-40B4-BE49-F238E27FC236}">
              <a16:creationId xmlns:a16="http://schemas.microsoft.com/office/drawing/2014/main" id="{DEA95925-B80A-AE00-76A5-A582058955D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738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11</xdr:row>
      <xdr:rowOff>25400</xdr:rowOff>
    </xdr:from>
    <xdr:to>
      <xdr:col>1</xdr:col>
      <xdr:colOff>1851025</xdr:colOff>
      <xdr:row>11</xdr:row>
      <xdr:rowOff>1879600</xdr:rowOff>
    </xdr:to>
    <xdr:pic>
      <xdr:nvPicPr>
        <xdr:cNvPr id="23" name="$B$12" descr="=JCSYSStructure(&quot;E3CCDA491515A2C6A483AB568491A06E&quot;)">
          <a:extLst>
            <a:ext uri="{FF2B5EF4-FFF2-40B4-BE49-F238E27FC236}">
              <a16:creationId xmlns:a16="http://schemas.microsoft.com/office/drawing/2014/main" id="{B682D0D0-4AFC-A1AF-875C-87FBE9EFD52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929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12</xdr:row>
      <xdr:rowOff>25400</xdr:rowOff>
    </xdr:from>
    <xdr:to>
      <xdr:col>1</xdr:col>
      <xdr:colOff>1851025</xdr:colOff>
      <xdr:row>12</xdr:row>
      <xdr:rowOff>1879600</xdr:rowOff>
    </xdr:to>
    <xdr:pic>
      <xdr:nvPicPr>
        <xdr:cNvPr id="25" name="$B$13" descr="=JCSYSStructure(&quot;6E20543D08A77182C8E5E74481554EFE&quot;)">
          <a:extLst>
            <a:ext uri="{FF2B5EF4-FFF2-40B4-BE49-F238E27FC236}">
              <a16:creationId xmlns:a16="http://schemas.microsoft.com/office/drawing/2014/main" id="{C49704FA-0127-B5FA-151A-07EE278A184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2119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13</xdr:row>
      <xdr:rowOff>25400</xdr:rowOff>
    </xdr:from>
    <xdr:to>
      <xdr:col>1</xdr:col>
      <xdr:colOff>1851025</xdr:colOff>
      <xdr:row>13</xdr:row>
      <xdr:rowOff>1879600</xdr:rowOff>
    </xdr:to>
    <xdr:pic>
      <xdr:nvPicPr>
        <xdr:cNvPr id="27" name="$B$14" descr="=JCSYSStructure(&quot;B41464E73019A6E94C52A32E8E64A660&quot;)">
          <a:extLst>
            <a:ext uri="{FF2B5EF4-FFF2-40B4-BE49-F238E27FC236}">
              <a16:creationId xmlns:a16="http://schemas.microsoft.com/office/drawing/2014/main" id="{3D57C9BC-8A82-9EA3-A274-D5691B33CD0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2310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14</xdr:row>
      <xdr:rowOff>25400</xdr:rowOff>
    </xdr:from>
    <xdr:to>
      <xdr:col>1</xdr:col>
      <xdr:colOff>1851025</xdr:colOff>
      <xdr:row>14</xdr:row>
      <xdr:rowOff>1879600</xdr:rowOff>
    </xdr:to>
    <xdr:pic>
      <xdr:nvPicPr>
        <xdr:cNvPr id="29" name="$B$15" descr="=JCSYSStructure(&quot;1E388827D9399AE8DA5B4ED0DE954774&quot;)">
          <a:extLst>
            <a:ext uri="{FF2B5EF4-FFF2-40B4-BE49-F238E27FC236}">
              <a16:creationId xmlns:a16="http://schemas.microsoft.com/office/drawing/2014/main" id="{E5A046DC-0F30-5DC8-CAC2-44BF9D18582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2500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15</xdr:row>
      <xdr:rowOff>25400</xdr:rowOff>
    </xdr:from>
    <xdr:to>
      <xdr:col>1</xdr:col>
      <xdr:colOff>1851025</xdr:colOff>
      <xdr:row>15</xdr:row>
      <xdr:rowOff>1879600</xdr:rowOff>
    </xdr:to>
    <xdr:pic>
      <xdr:nvPicPr>
        <xdr:cNvPr id="31" name="$B$16" descr="=JCSYSStructure(&quot;22DC2BB87A74164633BC149EEF83B3F6&quot;)">
          <a:extLst>
            <a:ext uri="{FF2B5EF4-FFF2-40B4-BE49-F238E27FC236}">
              <a16:creationId xmlns:a16="http://schemas.microsoft.com/office/drawing/2014/main" id="{E2BD86BA-7B6E-9EC6-3DA3-6F2AB119078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2691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16</xdr:row>
      <xdr:rowOff>25400</xdr:rowOff>
    </xdr:from>
    <xdr:to>
      <xdr:col>1</xdr:col>
      <xdr:colOff>1851025</xdr:colOff>
      <xdr:row>16</xdr:row>
      <xdr:rowOff>1879600</xdr:rowOff>
    </xdr:to>
    <xdr:pic>
      <xdr:nvPicPr>
        <xdr:cNvPr id="33" name="$B$17" descr="=JCSYSStructure(&quot;84A4F2A4F0DF946181987469E0F85879&quot;)">
          <a:extLst>
            <a:ext uri="{FF2B5EF4-FFF2-40B4-BE49-F238E27FC236}">
              <a16:creationId xmlns:a16="http://schemas.microsoft.com/office/drawing/2014/main" id="{58D10952-A861-9F1E-CB0F-F07950D7969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2881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17</xdr:row>
      <xdr:rowOff>25400</xdr:rowOff>
    </xdr:from>
    <xdr:to>
      <xdr:col>1</xdr:col>
      <xdr:colOff>1851025</xdr:colOff>
      <xdr:row>17</xdr:row>
      <xdr:rowOff>1879600</xdr:rowOff>
    </xdr:to>
    <xdr:pic>
      <xdr:nvPicPr>
        <xdr:cNvPr id="35" name="$B$18" descr="=JCSYSStructure(&quot;30C7C7FEC327A6D60E39B4C1097AD23B&quot;)">
          <a:extLst>
            <a:ext uri="{FF2B5EF4-FFF2-40B4-BE49-F238E27FC236}">
              <a16:creationId xmlns:a16="http://schemas.microsoft.com/office/drawing/2014/main" id="{8B0644B5-8884-989E-BFAC-988AC589D90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3072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18</xdr:row>
      <xdr:rowOff>25400</xdr:rowOff>
    </xdr:from>
    <xdr:to>
      <xdr:col>1</xdr:col>
      <xdr:colOff>1851025</xdr:colOff>
      <xdr:row>18</xdr:row>
      <xdr:rowOff>1879600</xdr:rowOff>
    </xdr:to>
    <xdr:pic>
      <xdr:nvPicPr>
        <xdr:cNvPr id="37" name="$B$19" descr="=JCSYSStructure(&quot;71BA09AA79D7F3877C6837E0612D27FD&quot;)">
          <a:extLst>
            <a:ext uri="{FF2B5EF4-FFF2-40B4-BE49-F238E27FC236}">
              <a16:creationId xmlns:a16="http://schemas.microsoft.com/office/drawing/2014/main" id="{9FF7496C-C0CC-6F9F-3308-DBA77B9EFD4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3262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19</xdr:row>
      <xdr:rowOff>25400</xdr:rowOff>
    </xdr:from>
    <xdr:to>
      <xdr:col>1</xdr:col>
      <xdr:colOff>1851025</xdr:colOff>
      <xdr:row>19</xdr:row>
      <xdr:rowOff>1879600</xdr:rowOff>
    </xdr:to>
    <xdr:pic>
      <xdr:nvPicPr>
        <xdr:cNvPr id="39" name="$B$20" descr="=JCSYSStructure(&quot;A4419B1E0F7A91D3C795DE0B5362C869&quot;)">
          <a:extLst>
            <a:ext uri="{FF2B5EF4-FFF2-40B4-BE49-F238E27FC236}">
              <a16:creationId xmlns:a16="http://schemas.microsoft.com/office/drawing/2014/main" id="{4FD2BA21-EEED-0C8E-4FB2-E702103A07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3453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20</xdr:row>
      <xdr:rowOff>25400</xdr:rowOff>
    </xdr:from>
    <xdr:to>
      <xdr:col>1</xdr:col>
      <xdr:colOff>1851025</xdr:colOff>
      <xdr:row>20</xdr:row>
      <xdr:rowOff>1879600</xdr:rowOff>
    </xdr:to>
    <xdr:pic>
      <xdr:nvPicPr>
        <xdr:cNvPr id="41" name="$B$21" descr="=JCSYSStructure(&quot;2CF33C2FAC4E39C458713A913E98E9EB&quot;)">
          <a:extLst>
            <a:ext uri="{FF2B5EF4-FFF2-40B4-BE49-F238E27FC236}">
              <a16:creationId xmlns:a16="http://schemas.microsoft.com/office/drawing/2014/main" id="{F5E3A68C-5A34-B8CF-1689-A0734E99EA4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3643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21</xdr:row>
      <xdr:rowOff>25400</xdr:rowOff>
    </xdr:from>
    <xdr:to>
      <xdr:col>1</xdr:col>
      <xdr:colOff>1851025</xdr:colOff>
      <xdr:row>21</xdr:row>
      <xdr:rowOff>1879600</xdr:rowOff>
    </xdr:to>
    <xdr:pic>
      <xdr:nvPicPr>
        <xdr:cNvPr id="43" name="$B$22" descr="=JCSYSStructure(&quot;EC419731E693C50FA026647BA962D6C4&quot;)">
          <a:extLst>
            <a:ext uri="{FF2B5EF4-FFF2-40B4-BE49-F238E27FC236}">
              <a16:creationId xmlns:a16="http://schemas.microsoft.com/office/drawing/2014/main" id="{345FFDA9-DB13-153D-1F71-F0CC70EE487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3834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22</xdr:row>
      <xdr:rowOff>25400</xdr:rowOff>
    </xdr:from>
    <xdr:to>
      <xdr:col>1</xdr:col>
      <xdr:colOff>1851025</xdr:colOff>
      <xdr:row>22</xdr:row>
      <xdr:rowOff>1879600</xdr:rowOff>
    </xdr:to>
    <xdr:pic>
      <xdr:nvPicPr>
        <xdr:cNvPr id="45" name="$B$23" descr="=JCSYSStructure(&quot;F8E72A353312A22263EC184C5C80B402&quot;)">
          <a:extLst>
            <a:ext uri="{FF2B5EF4-FFF2-40B4-BE49-F238E27FC236}">
              <a16:creationId xmlns:a16="http://schemas.microsoft.com/office/drawing/2014/main" id="{3D327DC1-6D0C-522E-D53E-9D2CA059814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4024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23</xdr:row>
      <xdr:rowOff>25400</xdr:rowOff>
    </xdr:from>
    <xdr:to>
      <xdr:col>1</xdr:col>
      <xdr:colOff>1851025</xdr:colOff>
      <xdr:row>23</xdr:row>
      <xdr:rowOff>1879600</xdr:rowOff>
    </xdr:to>
    <xdr:pic>
      <xdr:nvPicPr>
        <xdr:cNvPr id="47" name="$B$24" descr="=JCSYSStructure(&quot;B873C4BA1A68A5054D3185F60C106332&quot;)">
          <a:extLst>
            <a:ext uri="{FF2B5EF4-FFF2-40B4-BE49-F238E27FC236}">
              <a16:creationId xmlns:a16="http://schemas.microsoft.com/office/drawing/2014/main" id="{CC86615C-00C3-2F7D-CEAE-B9E70A5768E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4215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24</xdr:row>
      <xdr:rowOff>25400</xdr:rowOff>
    </xdr:from>
    <xdr:to>
      <xdr:col>1</xdr:col>
      <xdr:colOff>1851025</xdr:colOff>
      <xdr:row>24</xdr:row>
      <xdr:rowOff>1879600</xdr:rowOff>
    </xdr:to>
    <xdr:pic>
      <xdr:nvPicPr>
        <xdr:cNvPr id="49" name="$B$25" descr="=JCSYSStructure(&quot;A0D2B6F05910BA9F717167C4E34A14FE&quot;)">
          <a:extLst>
            <a:ext uri="{FF2B5EF4-FFF2-40B4-BE49-F238E27FC236}">
              <a16:creationId xmlns:a16="http://schemas.microsoft.com/office/drawing/2014/main" id="{CCE68911-D0D9-1DD8-82FE-6C12A5DDBCA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4405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25</xdr:row>
      <xdr:rowOff>25400</xdr:rowOff>
    </xdr:from>
    <xdr:to>
      <xdr:col>1</xdr:col>
      <xdr:colOff>1851025</xdr:colOff>
      <xdr:row>25</xdr:row>
      <xdr:rowOff>1879600</xdr:rowOff>
    </xdr:to>
    <xdr:pic>
      <xdr:nvPicPr>
        <xdr:cNvPr id="51" name="$B$26" descr="=JCSYSStructure(&quot;AB11A9D237DECD5B3BDB6DD11A256EE8&quot;)">
          <a:extLst>
            <a:ext uri="{FF2B5EF4-FFF2-40B4-BE49-F238E27FC236}">
              <a16:creationId xmlns:a16="http://schemas.microsoft.com/office/drawing/2014/main" id="{E6EC3971-9DBE-8CF9-28FD-D511F287AA0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4596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26</xdr:row>
      <xdr:rowOff>25400</xdr:rowOff>
    </xdr:from>
    <xdr:to>
      <xdr:col>1</xdr:col>
      <xdr:colOff>1851025</xdr:colOff>
      <xdr:row>26</xdr:row>
      <xdr:rowOff>1879600</xdr:rowOff>
    </xdr:to>
    <xdr:pic>
      <xdr:nvPicPr>
        <xdr:cNvPr id="53" name="$B$27" descr="=JCSYSStructure(&quot;B189A9BE793C88A7C20F68D9BFAC8CD1&quot;)">
          <a:extLst>
            <a:ext uri="{FF2B5EF4-FFF2-40B4-BE49-F238E27FC236}">
              <a16:creationId xmlns:a16="http://schemas.microsoft.com/office/drawing/2014/main" id="{6DDC9922-2CD7-FE26-4EB3-1B500CC5E69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4786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27</xdr:row>
      <xdr:rowOff>25400</xdr:rowOff>
    </xdr:from>
    <xdr:to>
      <xdr:col>1</xdr:col>
      <xdr:colOff>1851025</xdr:colOff>
      <xdr:row>27</xdr:row>
      <xdr:rowOff>1879600</xdr:rowOff>
    </xdr:to>
    <xdr:pic>
      <xdr:nvPicPr>
        <xdr:cNvPr id="55" name="$B$28" descr="=JCSYSStructure(&quot;CEEB1429063836EEC860A8108D2B6C81&quot;)">
          <a:extLst>
            <a:ext uri="{FF2B5EF4-FFF2-40B4-BE49-F238E27FC236}">
              <a16:creationId xmlns:a16="http://schemas.microsoft.com/office/drawing/2014/main" id="{F2226B50-BF3D-4EB2-FF5F-96B59B9C527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4977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28</xdr:row>
      <xdr:rowOff>25400</xdr:rowOff>
    </xdr:from>
    <xdr:to>
      <xdr:col>1</xdr:col>
      <xdr:colOff>1851025</xdr:colOff>
      <xdr:row>28</xdr:row>
      <xdr:rowOff>1879600</xdr:rowOff>
    </xdr:to>
    <xdr:pic>
      <xdr:nvPicPr>
        <xdr:cNvPr id="57" name="$B$29" descr="=JCSYSStructure(&quot;A08DFDD5DE3DD4880C5999B66F0B2143&quot;)">
          <a:extLst>
            <a:ext uri="{FF2B5EF4-FFF2-40B4-BE49-F238E27FC236}">
              <a16:creationId xmlns:a16="http://schemas.microsoft.com/office/drawing/2014/main" id="{CC688653-6BEF-2111-8729-0CDF9C085BA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5167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29</xdr:row>
      <xdr:rowOff>25400</xdr:rowOff>
    </xdr:from>
    <xdr:to>
      <xdr:col>1</xdr:col>
      <xdr:colOff>1851025</xdr:colOff>
      <xdr:row>29</xdr:row>
      <xdr:rowOff>1879600</xdr:rowOff>
    </xdr:to>
    <xdr:pic>
      <xdr:nvPicPr>
        <xdr:cNvPr id="59" name="$B$30" descr="=JCSYSStructure(&quot;34539A7DA9F6138D4E158063DFBCCA19&quot;)">
          <a:extLst>
            <a:ext uri="{FF2B5EF4-FFF2-40B4-BE49-F238E27FC236}">
              <a16:creationId xmlns:a16="http://schemas.microsoft.com/office/drawing/2014/main" id="{91D3E512-D27D-93BB-324D-FCED135E089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5358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30</xdr:row>
      <xdr:rowOff>25400</xdr:rowOff>
    </xdr:from>
    <xdr:to>
      <xdr:col>1</xdr:col>
      <xdr:colOff>1851025</xdr:colOff>
      <xdr:row>30</xdr:row>
      <xdr:rowOff>1879600</xdr:rowOff>
    </xdr:to>
    <xdr:pic>
      <xdr:nvPicPr>
        <xdr:cNvPr id="61" name="$B$31" descr="=JCSYSStructure(&quot;1050EA581EF18BAFC03AA02571A96140&quot;)">
          <a:extLst>
            <a:ext uri="{FF2B5EF4-FFF2-40B4-BE49-F238E27FC236}">
              <a16:creationId xmlns:a16="http://schemas.microsoft.com/office/drawing/2014/main" id="{D10FED95-EAD1-C850-BD1A-D12FB7DDA71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5548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31</xdr:row>
      <xdr:rowOff>25400</xdr:rowOff>
    </xdr:from>
    <xdr:to>
      <xdr:col>1</xdr:col>
      <xdr:colOff>1851025</xdr:colOff>
      <xdr:row>31</xdr:row>
      <xdr:rowOff>1879600</xdr:rowOff>
    </xdr:to>
    <xdr:pic>
      <xdr:nvPicPr>
        <xdr:cNvPr id="63" name="$B$32" descr="=JCSYSStructure(&quot;84ABD4794505230CE6454CD6ED66EC60&quot;)">
          <a:extLst>
            <a:ext uri="{FF2B5EF4-FFF2-40B4-BE49-F238E27FC236}">
              <a16:creationId xmlns:a16="http://schemas.microsoft.com/office/drawing/2014/main" id="{B207B1F0-82DF-25E8-6636-DE3730CE699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5739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32</xdr:row>
      <xdr:rowOff>25400</xdr:rowOff>
    </xdr:from>
    <xdr:to>
      <xdr:col>1</xdr:col>
      <xdr:colOff>1851025</xdr:colOff>
      <xdr:row>32</xdr:row>
      <xdr:rowOff>1879600</xdr:rowOff>
    </xdr:to>
    <xdr:pic>
      <xdr:nvPicPr>
        <xdr:cNvPr id="65" name="$B$33" descr="=JCSYSStructure(&quot;AE0344B02FF0E9DBFA4DA03085DD948E&quot;)">
          <a:extLst>
            <a:ext uri="{FF2B5EF4-FFF2-40B4-BE49-F238E27FC236}">
              <a16:creationId xmlns:a16="http://schemas.microsoft.com/office/drawing/2014/main" id="{A509F79F-312B-3500-57CF-79220C28A8A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5929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33</xdr:row>
      <xdr:rowOff>25400</xdr:rowOff>
    </xdr:from>
    <xdr:to>
      <xdr:col>1</xdr:col>
      <xdr:colOff>1851025</xdr:colOff>
      <xdr:row>33</xdr:row>
      <xdr:rowOff>1879600</xdr:rowOff>
    </xdr:to>
    <xdr:pic>
      <xdr:nvPicPr>
        <xdr:cNvPr id="67" name="$B$34" descr="=JCSYSStructure(&quot;E5E0A8E438BB0EE9CD2FFDB4D4FEE711&quot;)">
          <a:extLst>
            <a:ext uri="{FF2B5EF4-FFF2-40B4-BE49-F238E27FC236}">
              <a16:creationId xmlns:a16="http://schemas.microsoft.com/office/drawing/2014/main" id="{CFC81486-C215-11EF-AECF-87D13418D61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6120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34</xdr:row>
      <xdr:rowOff>25400</xdr:rowOff>
    </xdr:from>
    <xdr:to>
      <xdr:col>1</xdr:col>
      <xdr:colOff>1851025</xdr:colOff>
      <xdr:row>34</xdr:row>
      <xdr:rowOff>1879600</xdr:rowOff>
    </xdr:to>
    <xdr:pic>
      <xdr:nvPicPr>
        <xdr:cNvPr id="69" name="$B$35" descr="=JCSYSStructure(&quot;0998430BBCA344D3A83CDC8A0D486623&quot;)">
          <a:extLst>
            <a:ext uri="{FF2B5EF4-FFF2-40B4-BE49-F238E27FC236}">
              <a16:creationId xmlns:a16="http://schemas.microsoft.com/office/drawing/2014/main" id="{68487C5F-BF8F-D627-24B7-22828E13254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6310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35</xdr:row>
      <xdr:rowOff>25400</xdr:rowOff>
    </xdr:from>
    <xdr:to>
      <xdr:col>1</xdr:col>
      <xdr:colOff>1851025</xdr:colOff>
      <xdr:row>35</xdr:row>
      <xdr:rowOff>1879600</xdr:rowOff>
    </xdr:to>
    <xdr:pic>
      <xdr:nvPicPr>
        <xdr:cNvPr id="71" name="$B$36" descr="=JCSYSStructure(&quot;5E7932580AE730C06F96AE5E2B44CB86&quot;)">
          <a:extLst>
            <a:ext uri="{FF2B5EF4-FFF2-40B4-BE49-F238E27FC236}">
              <a16:creationId xmlns:a16="http://schemas.microsoft.com/office/drawing/2014/main" id="{85A6410A-CCD9-CA0C-FBF1-2959799D0E0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6501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36</xdr:row>
      <xdr:rowOff>25400</xdr:rowOff>
    </xdr:from>
    <xdr:to>
      <xdr:col>1</xdr:col>
      <xdr:colOff>1851025</xdr:colOff>
      <xdr:row>36</xdr:row>
      <xdr:rowOff>1879600</xdr:rowOff>
    </xdr:to>
    <xdr:pic>
      <xdr:nvPicPr>
        <xdr:cNvPr id="73" name="$B$37" descr="=JCSYSStructure(&quot;36FFDD61D9D0A76CF97FCCDD210A120A&quot;)">
          <a:extLst>
            <a:ext uri="{FF2B5EF4-FFF2-40B4-BE49-F238E27FC236}">
              <a16:creationId xmlns:a16="http://schemas.microsoft.com/office/drawing/2014/main" id="{08F80F4F-FB09-3B30-C708-5F7E0049244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6691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37</xdr:row>
      <xdr:rowOff>25400</xdr:rowOff>
    </xdr:from>
    <xdr:to>
      <xdr:col>1</xdr:col>
      <xdr:colOff>1851025</xdr:colOff>
      <xdr:row>37</xdr:row>
      <xdr:rowOff>1879600</xdr:rowOff>
    </xdr:to>
    <xdr:pic>
      <xdr:nvPicPr>
        <xdr:cNvPr id="75" name="$B$38" descr="=JCSYSStructure(&quot;451099E9520BF56E27BE1E057283D356&quot;)">
          <a:extLst>
            <a:ext uri="{FF2B5EF4-FFF2-40B4-BE49-F238E27FC236}">
              <a16:creationId xmlns:a16="http://schemas.microsoft.com/office/drawing/2014/main" id="{30BC502C-A3EA-C7B5-08AE-A72020E01CE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6882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38</xdr:row>
      <xdr:rowOff>25400</xdr:rowOff>
    </xdr:from>
    <xdr:to>
      <xdr:col>1</xdr:col>
      <xdr:colOff>1851025</xdr:colOff>
      <xdr:row>38</xdr:row>
      <xdr:rowOff>1879600</xdr:rowOff>
    </xdr:to>
    <xdr:pic>
      <xdr:nvPicPr>
        <xdr:cNvPr id="77" name="$B$39" descr="=JCSYSStructure(&quot;EB55AF20F3C1B06190896369E1CC296A&quot;)">
          <a:extLst>
            <a:ext uri="{FF2B5EF4-FFF2-40B4-BE49-F238E27FC236}">
              <a16:creationId xmlns:a16="http://schemas.microsoft.com/office/drawing/2014/main" id="{D58EFF6E-2B28-C6E3-28DB-0A637235B6A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7072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39</xdr:row>
      <xdr:rowOff>25400</xdr:rowOff>
    </xdr:from>
    <xdr:to>
      <xdr:col>1</xdr:col>
      <xdr:colOff>1851025</xdr:colOff>
      <xdr:row>39</xdr:row>
      <xdr:rowOff>1879600</xdr:rowOff>
    </xdr:to>
    <xdr:pic>
      <xdr:nvPicPr>
        <xdr:cNvPr id="79" name="$B$40" descr="=JCSYSStructure(&quot;F506C261A4E4CADD77C3734B8B8BE297&quot;)">
          <a:extLst>
            <a:ext uri="{FF2B5EF4-FFF2-40B4-BE49-F238E27FC236}">
              <a16:creationId xmlns:a16="http://schemas.microsoft.com/office/drawing/2014/main" id="{0028194E-3E07-9DE8-1D67-3002796544E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7263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40</xdr:row>
      <xdr:rowOff>25400</xdr:rowOff>
    </xdr:from>
    <xdr:to>
      <xdr:col>1</xdr:col>
      <xdr:colOff>1851025</xdr:colOff>
      <xdr:row>40</xdr:row>
      <xdr:rowOff>1879600</xdr:rowOff>
    </xdr:to>
    <xdr:pic>
      <xdr:nvPicPr>
        <xdr:cNvPr id="81" name="$B$41" descr="=JCSYSStructure(&quot;8231DC83226503DC5C4DBE499002CF1D&quot;)">
          <a:extLst>
            <a:ext uri="{FF2B5EF4-FFF2-40B4-BE49-F238E27FC236}">
              <a16:creationId xmlns:a16="http://schemas.microsoft.com/office/drawing/2014/main" id="{3C432549-3F43-323D-C406-C87D4071529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7453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41</xdr:row>
      <xdr:rowOff>25400</xdr:rowOff>
    </xdr:from>
    <xdr:to>
      <xdr:col>1</xdr:col>
      <xdr:colOff>1851025</xdr:colOff>
      <xdr:row>41</xdr:row>
      <xdr:rowOff>1879600</xdr:rowOff>
    </xdr:to>
    <xdr:pic>
      <xdr:nvPicPr>
        <xdr:cNvPr id="83" name="$B$42" descr="=JCSYSStructure(&quot;56F8640C27CEDC6E363C973812B38AC0&quot;)">
          <a:extLst>
            <a:ext uri="{FF2B5EF4-FFF2-40B4-BE49-F238E27FC236}">
              <a16:creationId xmlns:a16="http://schemas.microsoft.com/office/drawing/2014/main" id="{FDC599B3-2A1B-8B20-7823-81341B23C0A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7644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42</xdr:row>
      <xdr:rowOff>25400</xdr:rowOff>
    </xdr:from>
    <xdr:to>
      <xdr:col>1</xdr:col>
      <xdr:colOff>1851025</xdr:colOff>
      <xdr:row>42</xdr:row>
      <xdr:rowOff>1879600</xdr:rowOff>
    </xdr:to>
    <xdr:pic>
      <xdr:nvPicPr>
        <xdr:cNvPr id="85" name="$B$43" descr="=JCSYSStructure(&quot;26BA84900827C5833C5EA4819EFCD95A&quot;)">
          <a:extLst>
            <a:ext uri="{FF2B5EF4-FFF2-40B4-BE49-F238E27FC236}">
              <a16:creationId xmlns:a16="http://schemas.microsoft.com/office/drawing/2014/main" id="{2F602010-49D0-C3F1-DFA8-F6ABF3FE556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7834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43</xdr:row>
      <xdr:rowOff>25400</xdr:rowOff>
    </xdr:from>
    <xdr:to>
      <xdr:col>1</xdr:col>
      <xdr:colOff>1851025</xdr:colOff>
      <xdr:row>43</xdr:row>
      <xdr:rowOff>1879600</xdr:rowOff>
    </xdr:to>
    <xdr:pic>
      <xdr:nvPicPr>
        <xdr:cNvPr id="87" name="$B$44" descr="=JCSYSStructure(&quot;F241B0629E82F5B54999EEBC6C054E73&quot;)">
          <a:extLst>
            <a:ext uri="{FF2B5EF4-FFF2-40B4-BE49-F238E27FC236}">
              <a16:creationId xmlns:a16="http://schemas.microsoft.com/office/drawing/2014/main" id="{84469800-ABF4-BF99-7C15-6B5F86C33A7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8025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44</xdr:row>
      <xdr:rowOff>25400</xdr:rowOff>
    </xdr:from>
    <xdr:to>
      <xdr:col>1</xdr:col>
      <xdr:colOff>1851025</xdr:colOff>
      <xdr:row>44</xdr:row>
      <xdr:rowOff>1879600</xdr:rowOff>
    </xdr:to>
    <xdr:pic>
      <xdr:nvPicPr>
        <xdr:cNvPr id="89" name="$B$45" descr="=JCSYSStructure(&quot;D080D11379324B6EC495E9E634007021&quot;)">
          <a:extLst>
            <a:ext uri="{FF2B5EF4-FFF2-40B4-BE49-F238E27FC236}">
              <a16:creationId xmlns:a16="http://schemas.microsoft.com/office/drawing/2014/main" id="{C2E7B488-92F7-C9BF-BFB4-F8A17ABBE14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8215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45</xdr:row>
      <xdr:rowOff>25400</xdr:rowOff>
    </xdr:from>
    <xdr:to>
      <xdr:col>1</xdr:col>
      <xdr:colOff>1851025</xdr:colOff>
      <xdr:row>45</xdr:row>
      <xdr:rowOff>1879600</xdr:rowOff>
    </xdr:to>
    <xdr:pic>
      <xdr:nvPicPr>
        <xdr:cNvPr id="91" name="$B$46" descr="=JCSYSStructure(&quot;01350F078B764E1EB0D36E5D6C613007&quot;)">
          <a:extLst>
            <a:ext uri="{FF2B5EF4-FFF2-40B4-BE49-F238E27FC236}">
              <a16:creationId xmlns:a16="http://schemas.microsoft.com/office/drawing/2014/main" id="{957FFC74-D17E-A008-D213-7B2064BE718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8406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46</xdr:row>
      <xdr:rowOff>25400</xdr:rowOff>
    </xdr:from>
    <xdr:to>
      <xdr:col>1</xdr:col>
      <xdr:colOff>1851025</xdr:colOff>
      <xdr:row>46</xdr:row>
      <xdr:rowOff>1879600</xdr:rowOff>
    </xdr:to>
    <xdr:pic>
      <xdr:nvPicPr>
        <xdr:cNvPr id="93" name="$B$47" descr="=JCSYSStructure(&quot;B1E27702DFE2ABCFCAFA050B187580A6&quot;)">
          <a:extLst>
            <a:ext uri="{FF2B5EF4-FFF2-40B4-BE49-F238E27FC236}">
              <a16:creationId xmlns:a16="http://schemas.microsoft.com/office/drawing/2014/main" id="{53703AAF-0963-62AB-0864-F958AD2BE8D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8596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47</xdr:row>
      <xdr:rowOff>25400</xdr:rowOff>
    </xdr:from>
    <xdr:to>
      <xdr:col>1</xdr:col>
      <xdr:colOff>1851025</xdr:colOff>
      <xdr:row>47</xdr:row>
      <xdr:rowOff>1879600</xdr:rowOff>
    </xdr:to>
    <xdr:pic>
      <xdr:nvPicPr>
        <xdr:cNvPr id="95" name="$B$48" descr="=JCSYSStructure(&quot;57441BDA0528B74E04797F8EFDC2FB33&quot;)">
          <a:extLst>
            <a:ext uri="{FF2B5EF4-FFF2-40B4-BE49-F238E27FC236}">
              <a16:creationId xmlns:a16="http://schemas.microsoft.com/office/drawing/2014/main" id="{867644BB-0105-9034-3854-BCA9EB2F6C7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8787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48</xdr:row>
      <xdr:rowOff>25400</xdr:rowOff>
    </xdr:from>
    <xdr:to>
      <xdr:col>1</xdr:col>
      <xdr:colOff>1851025</xdr:colOff>
      <xdr:row>48</xdr:row>
      <xdr:rowOff>1879600</xdr:rowOff>
    </xdr:to>
    <xdr:pic>
      <xdr:nvPicPr>
        <xdr:cNvPr id="97" name="$B$49" descr="=JCSYSStructure(&quot;485456DDD9A085303FCD2D027BE0DB5C&quot;)">
          <a:extLst>
            <a:ext uri="{FF2B5EF4-FFF2-40B4-BE49-F238E27FC236}">
              <a16:creationId xmlns:a16="http://schemas.microsoft.com/office/drawing/2014/main" id="{45798A1D-945E-21A6-7925-E933DE7257F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8977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49</xdr:row>
      <xdr:rowOff>25400</xdr:rowOff>
    </xdr:from>
    <xdr:to>
      <xdr:col>1</xdr:col>
      <xdr:colOff>1851025</xdr:colOff>
      <xdr:row>49</xdr:row>
      <xdr:rowOff>1879600</xdr:rowOff>
    </xdr:to>
    <xdr:pic>
      <xdr:nvPicPr>
        <xdr:cNvPr id="99" name="$B$50" descr="=JCSYSStructure(&quot;75B775C87A033213CFA062B9CB39B908&quot;)">
          <a:extLst>
            <a:ext uri="{FF2B5EF4-FFF2-40B4-BE49-F238E27FC236}">
              <a16:creationId xmlns:a16="http://schemas.microsoft.com/office/drawing/2014/main" id="{0495D350-EDC6-C9B3-4A68-F3228413E4F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9168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50</xdr:row>
      <xdr:rowOff>25400</xdr:rowOff>
    </xdr:from>
    <xdr:to>
      <xdr:col>1</xdr:col>
      <xdr:colOff>1851025</xdr:colOff>
      <xdr:row>50</xdr:row>
      <xdr:rowOff>1879600</xdr:rowOff>
    </xdr:to>
    <xdr:pic>
      <xdr:nvPicPr>
        <xdr:cNvPr id="101" name="$B$51" descr="=JCSYSStructure(&quot;0C60E924D70BEA823B2BC132D6FEF819&quot;)">
          <a:extLst>
            <a:ext uri="{FF2B5EF4-FFF2-40B4-BE49-F238E27FC236}">
              <a16:creationId xmlns:a16="http://schemas.microsoft.com/office/drawing/2014/main" id="{63252AD0-97EF-CDE0-B93F-1FC4B2C3101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9358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51</xdr:row>
      <xdr:rowOff>25400</xdr:rowOff>
    </xdr:from>
    <xdr:to>
      <xdr:col>1</xdr:col>
      <xdr:colOff>1851025</xdr:colOff>
      <xdr:row>51</xdr:row>
      <xdr:rowOff>1879600</xdr:rowOff>
    </xdr:to>
    <xdr:pic>
      <xdr:nvPicPr>
        <xdr:cNvPr id="103" name="$B$52" descr="=JCSYSStructure(&quot;97EAC023A0B2E7E1A418551FA7FCD9F4&quot;)">
          <a:extLst>
            <a:ext uri="{FF2B5EF4-FFF2-40B4-BE49-F238E27FC236}">
              <a16:creationId xmlns:a16="http://schemas.microsoft.com/office/drawing/2014/main" id="{8AD48D57-8918-C30B-5BD2-04C670B091F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9549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52</xdr:row>
      <xdr:rowOff>25400</xdr:rowOff>
    </xdr:from>
    <xdr:to>
      <xdr:col>1</xdr:col>
      <xdr:colOff>1851025</xdr:colOff>
      <xdr:row>52</xdr:row>
      <xdr:rowOff>1879600</xdr:rowOff>
    </xdr:to>
    <xdr:pic>
      <xdr:nvPicPr>
        <xdr:cNvPr id="105" name="$B$53" descr="=JCSYSStructure(&quot;1AFA8CF94B47144C675ED2F88C78E9FD&quot;)">
          <a:extLst>
            <a:ext uri="{FF2B5EF4-FFF2-40B4-BE49-F238E27FC236}">
              <a16:creationId xmlns:a16="http://schemas.microsoft.com/office/drawing/2014/main" id="{015B9ACA-32BF-E6C1-F6D2-325A701A1D5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9739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53</xdr:row>
      <xdr:rowOff>25400</xdr:rowOff>
    </xdr:from>
    <xdr:to>
      <xdr:col>1</xdr:col>
      <xdr:colOff>1851025</xdr:colOff>
      <xdr:row>53</xdr:row>
      <xdr:rowOff>1879600</xdr:rowOff>
    </xdr:to>
    <xdr:pic>
      <xdr:nvPicPr>
        <xdr:cNvPr id="107" name="$B$54" descr="=JCSYSStructure(&quot;B7B0B0CAF4651BA9F7F643C7945C9583&quot;)">
          <a:extLst>
            <a:ext uri="{FF2B5EF4-FFF2-40B4-BE49-F238E27FC236}">
              <a16:creationId xmlns:a16="http://schemas.microsoft.com/office/drawing/2014/main" id="{449AB742-9BB0-BD0B-D40D-E9438C493B2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9930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54</xdr:row>
      <xdr:rowOff>25400</xdr:rowOff>
    </xdr:from>
    <xdr:to>
      <xdr:col>1</xdr:col>
      <xdr:colOff>1851025</xdr:colOff>
      <xdr:row>54</xdr:row>
      <xdr:rowOff>1879600</xdr:rowOff>
    </xdr:to>
    <xdr:pic>
      <xdr:nvPicPr>
        <xdr:cNvPr id="109" name="$B$55" descr="=JCSYSStructure(&quot;12CBC7D289DA95A90FEC5DD1218ACC1E&quot;)">
          <a:extLst>
            <a:ext uri="{FF2B5EF4-FFF2-40B4-BE49-F238E27FC236}">
              <a16:creationId xmlns:a16="http://schemas.microsoft.com/office/drawing/2014/main" id="{807E3AE5-7A7D-A7FB-F156-C7297972A43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0120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55</xdr:row>
      <xdr:rowOff>25400</xdr:rowOff>
    </xdr:from>
    <xdr:to>
      <xdr:col>1</xdr:col>
      <xdr:colOff>1851025</xdr:colOff>
      <xdr:row>55</xdr:row>
      <xdr:rowOff>1879600</xdr:rowOff>
    </xdr:to>
    <xdr:pic>
      <xdr:nvPicPr>
        <xdr:cNvPr id="111" name="$B$56" descr="=JCSYSStructure(&quot;7588F59AFC9E1C83B84FAB5F12522A23&quot;)">
          <a:extLst>
            <a:ext uri="{FF2B5EF4-FFF2-40B4-BE49-F238E27FC236}">
              <a16:creationId xmlns:a16="http://schemas.microsoft.com/office/drawing/2014/main" id="{1C6CE69F-A693-5361-0795-525D7A070E0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0311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56</xdr:row>
      <xdr:rowOff>25400</xdr:rowOff>
    </xdr:from>
    <xdr:to>
      <xdr:col>1</xdr:col>
      <xdr:colOff>1851025</xdr:colOff>
      <xdr:row>56</xdr:row>
      <xdr:rowOff>1879600</xdr:rowOff>
    </xdr:to>
    <xdr:pic>
      <xdr:nvPicPr>
        <xdr:cNvPr id="113" name="$B$57" descr="=JCSYSStructure(&quot;71B79885DC807294F1F5703FF105352C&quot;)">
          <a:extLst>
            <a:ext uri="{FF2B5EF4-FFF2-40B4-BE49-F238E27FC236}">
              <a16:creationId xmlns:a16="http://schemas.microsoft.com/office/drawing/2014/main" id="{CBB21563-77C6-8B8F-6BC7-2EC2092CEB0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0501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57</xdr:row>
      <xdr:rowOff>25400</xdr:rowOff>
    </xdr:from>
    <xdr:to>
      <xdr:col>1</xdr:col>
      <xdr:colOff>1851025</xdr:colOff>
      <xdr:row>57</xdr:row>
      <xdr:rowOff>1879600</xdr:rowOff>
    </xdr:to>
    <xdr:pic>
      <xdr:nvPicPr>
        <xdr:cNvPr id="115" name="$B$58" descr="=JCSYSStructure(&quot;29E0DFDDAB67E7EA8A22943BD422C7F0&quot;)">
          <a:extLst>
            <a:ext uri="{FF2B5EF4-FFF2-40B4-BE49-F238E27FC236}">
              <a16:creationId xmlns:a16="http://schemas.microsoft.com/office/drawing/2014/main" id="{E8042C6A-E29D-CA45-A8A7-FDE6A010C70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0692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58</xdr:row>
      <xdr:rowOff>25400</xdr:rowOff>
    </xdr:from>
    <xdr:to>
      <xdr:col>1</xdr:col>
      <xdr:colOff>1851025</xdr:colOff>
      <xdr:row>58</xdr:row>
      <xdr:rowOff>1879600</xdr:rowOff>
    </xdr:to>
    <xdr:pic>
      <xdr:nvPicPr>
        <xdr:cNvPr id="117" name="$B$59" descr="=JCSYSStructure(&quot;E54FF4ECDFE86BDE05C777521467ADA2&quot;)">
          <a:extLst>
            <a:ext uri="{FF2B5EF4-FFF2-40B4-BE49-F238E27FC236}">
              <a16:creationId xmlns:a16="http://schemas.microsoft.com/office/drawing/2014/main" id="{CD3BD4AD-D8A3-64ED-E6DE-3D58BFC128D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0882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59</xdr:row>
      <xdr:rowOff>25400</xdr:rowOff>
    </xdr:from>
    <xdr:to>
      <xdr:col>1</xdr:col>
      <xdr:colOff>1851025</xdr:colOff>
      <xdr:row>59</xdr:row>
      <xdr:rowOff>1879600</xdr:rowOff>
    </xdr:to>
    <xdr:pic>
      <xdr:nvPicPr>
        <xdr:cNvPr id="119" name="$B$60" descr="=JCSYSStructure(&quot;293AB57ADB1E60E275766A599AD883A1&quot;)">
          <a:extLst>
            <a:ext uri="{FF2B5EF4-FFF2-40B4-BE49-F238E27FC236}">
              <a16:creationId xmlns:a16="http://schemas.microsoft.com/office/drawing/2014/main" id="{74E9FF35-F861-C25C-B0A2-59D7C87E3E4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1073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60</xdr:row>
      <xdr:rowOff>25400</xdr:rowOff>
    </xdr:from>
    <xdr:to>
      <xdr:col>1</xdr:col>
      <xdr:colOff>1851025</xdr:colOff>
      <xdr:row>60</xdr:row>
      <xdr:rowOff>1879600</xdr:rowOff>
    </xdr:to>
    <xdr:pic>
      <xdr:nvPicPr>
        <xdr:cNvPr id="121" name="$B$61" descr="=JCSYSStructure(&quot;FCCCEFB33A41C1BBB4C6562ABCE2C493&quot;)">
          <a:extLst>
            <a:ext uri="{FF2B5EF4-FFF2-40B4-BE49-F238E27FC236}">
              <a16:creationId xmlns:a16="http://schemas.microsoft.com/office/drawing/2014/main" id="{B2F8032D-CE00-9353-182F-97091FE663A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1263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61</xdr:row>
      <xdr:rowOff>25400</xdr:rowOff>
    </xdr:from>
    <xdr:to>
      <xdr:col>1</xdr:col>
      <xdr:colOff>1851025</xdr:colOff>
      <xdr:row>61</xdr:row>
      <xdr:rowOff>1879600</xdr:rowOff>
    </xdr:to>
    <xdr:pic>
      <xdr:nvPicPr>
        <xdr:cNvPr id="123" name="$B$62" descr="=JCSYSStructure(&quot;0BF9BFBC871EF9769B9EC79BD11E53A2&quot;)">
          <a:extLst>
            <a:ext uri="{FF2B5EF4-FFF2-40B4-BE49-F238E27FC236}">
              <a16:creationId xmlns:a16="http://schemas.microsoft.com/office/drawing/2014/main" id="{F9B79D6A-A03D-5067-71DE-F2530040C4A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14544475"/>
          <a:ext cx="1825625" cy="18542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AA1C0C7-0D84-447F-8049-92D7D193896A}" name="Table1" displayName="Table1" ref="A1:M62" totalsRowShown="0" headerRowDxfId="0" dataDxfId="17" headerRowBorderDxfId="15" tableBorderDxfId="16" totalsRowBorderDxfId="14">
  <autoFilter ref="A1:M62" xr:uid="{5AA1C0C7-0D84-447F-8049-92D7D193896A}"/>
  <tableColumns count="13">
    <tableColumn id="1" xr3:uid="{043906CF-DBA1-448E-9C5F-4B3ECC1DFCCF}" name="SMILES" dataDxfId="13"/>
    <tableColumn id="2" xr3:uid="{1877A29D-7365-46FE-BB3A-6B8362F0C9A1}" name="Structure" dataDxfId="12"/>
    <tableColumn id="3" xr3:uid="{A309B84F-CA51-4A41-8737-3AE6484FFC83}" name="Mol Weight" dataDxfId="11"/>
    <tableColumn id="4" xr3:uid="{52848ED8-A4A6-464C-87F3-2878C9D1F9B3}" name="Formula" dataDxfId="10"/>
    <tableColumn id="5" xr3:uid="{B1D6755A-D9F9-4C02-8584-90EC5BFAB134}" name="Catalog ID" dataDxfId="9"/>
    <tableColumn id="6" xr3:uid="{2313D7BC-ED38-46EE-86E7-690294F188F6}" name="MW" dataDxfId="8"/>
    <tableColumn id="7" xr3:uid="{250B6205-AADA-4C3F-9A40-1B58096601F6}" name="MW (desalted)" dataDxfId="7"/>
    <tableColumn id="8" xr3:uid="{9DBCA63E-FEB3-4847-9121-1F43D320890C}" name="ClogP" dataDxfId="6"/>
    <tableColumn id="9" xr3:uid="{618F638F-7416-4A23-B5BD-7277CFE3BBA1}" name="logS" dataDxfId="5"/>
    <tableColumn id="10" xr3:uid="{CC025668-C65D-4D5C-BEA8-A9DBD5F2D005}" name="HBD" dataDxfId="4"/>
    <tableColumn id="11" xr3:uid="{5F1BA3AA-B630-4B52-BE51-5873720D3085}" name="HBA" dataDxfId="3"/>
    <tableColumn id="12" xr3:uid="{1F8B88F0-19FE-4145-88EF-3A4A4FD52AD4}" name="TPSA" dataDxfId="2"/>
    <tableColumn id="13" xr3:uid="{44EC0AF1-5DAF-4C8E-B14E-C10E3E9D5D85}" name="RotBonds" dataDxfId="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2"/>
  <sheetViews>
    <sheetView tabSelected="1" topLeftCell="A61" workbookViewId="0">
      <selection activeCell="C2" sqref="C2"/>
    </sheetView>
  </sheetViews>
  <sheetFormatPr defaultRowHeight="15" x14ac:dyDescent="0.25"/>
  <cols>
    <col min="1" max="2" width="28.140625" customWidth="1"/>
    <col min="3" max="3" width="17.42578125" bestFit="1" customWidth="1"/>
    <col min="4" max="4" width="14.140625" bestFit="1" customWidth="1"/>
    <col min="5" max="5" width="16.140625" bestFit="1" customWidth="1"/>
    <col min="6" max="6" width="10" bestFit="1" customWidth="1"/>
    <col min="7" max="7" width="20.42578125" bestFit="1" customWidth="1"/>
    <col min="8" max="8" width="11.7109375" bestFit="1" customWidth="1"/>
    <col min="9" max="10" width="10.28515625" bestFit="1" customWidth="1"/>
    <col min="11" max="11" width="10.140625" bestFit="1" customWidth="1"/>
    <col min="12" max="12" width="11" bestFit="1" customWidth="1"/>
    <col min="13" max="13" width="15.42578125" bestFit="1" customWidth="1"/>
  </cols>
  <sheetData>
    <row r="1" spans="1:13" ht="17.25" x14ac:dyDescent="0.25">
      <c r="A1" s="1" t="s">
        <v>243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3" t="s">
        <v>11</v>
      </c>
    </row>
    <row r="2" spans="1:13" ht="150" customHeight="1" x14ac:dyDescent="0.25">
      <c r="A2" s="4" t="s">
        <v>244</v>
      </c>
      <c r="B2" s="5" t="str">
        <f>_xll.JChemExcel.Functions.JCSYSStructure("BC883539EAC47314235942DED7EB7871")</f>
        <v/>
      </c>
      <c r="C2" s="6">
        <v>730.92</v>
      </c>
      <c r="D2" s="7" t="s">
        <v>12</v>
      </c>
      <c r="E2" s="7" t="s">
        <v>13</v>
      </c>
      <c r="F2" s="6">
        <v>730.91099999999994</v>
      </c>
      <c r="G2" s="6">
        <v>730.91099999999994</v>
      </c>
      <c r="H2" s="6">
        <v>2.6970000000000001</v>
      </c>
      <c r="I2" s="6">
        <v>-4.9420000000000002</v>
      </c>
      <c r="J2" s="8">
        <v>3</v>
      </c>
      <c r="K2" s="8">
        <v>10</v>
      </c>
      <c r="L2" s="6">
        <v>157.78</v>
      </c>
      <c r="M2" s="9">
        <v>23</v>
      </c>
    </row>
    <row r="3" spans="1:13" ht="150" customHeight="1" x14ac:dyDescent="0.25">
      <c r="A3" s="4" t="s">
        <v>245</v>
      </c>
      <c r="B3" s="5" t="str">
        <f>_xll.JChemExcel.Functions.JCSYSStructure("D353A753F75E2425DA395B597A780A14")</f>
        <v/>
      </c>
      <c r="C3" s="6">
        <v>716.89</v>
      </c>
      <c r="D3" s="7" t="s">
        <v>14</v>
      </c>
      <c r="E3" s="7" t="s">
        <v>15</v>
      </c>
      <c r="F3" s="6">
        <v>716.34500000000003</v>
      </c>
      <c r="G3" s="6">
        <v>716.88400000000001</v>
      </c>
      <c r="H3" s="6">
        <v>2.3879999999999999</v>
      </c>
      <c r="I3" s="6">
        <v>-4.6980000000000004</v>
      </c>
      <c r="J3" s="8">
        <v>3</v>
      </c>
      <c r="K3" s="8">
        <v>10</v>
      </c>
      <c r="L3" s="6">
        <v>157.78</v>
      </c>
      <c r="M3" s="9">
        <v>23</v>
      </c>
    </row>
    <row r="4" spans="1:13" ht="150" customHeight="1" x14ac:dyDescent="0.25">
      <c r="A4" s="4" t="s">
        <v>246</v>
      </c>
      <c r="B4" s="5" t="str">
        <f>_xll.JChemExcel.Functions.JCSYSStructure("6C87C4CC2943E97152DD80B359FDB8B0")</f>
        <v/>
      </c>
      <c r="C4" s="6">
        <v>686.87</v>
      </c>
      <c r="D4" s="7" t="s">
        <v>16</v>
      </c>
      <c r="E4" s="7" t="s">
        <v>17</v>
      </c>
      <c r="F4" s="6">
        <v>686.85900000000004</v>
      </c>
      <c r="G4" s="6">
        <v>686.85900000000004</v>
      </c>
      <c r="H4" s="6">
        <v>2.8319999999999999</v>
      </c>
      <c r="I4" s="6">
        <v>-5.2220000000000004</v>
      </c>
      <c r="J4" s="8">
        <v>3</v>
      </c>
      <c r="K4" s="8">
        <v>9</v>
      </c>
      <c r="L4" s="6">
        <v>148.55000000000001</v>
      </c>
      <c r="M4" s="9">
        <v>20</v>
      </c>
    </row>
    <row r="5" spans="1:13" ht="150" customHeight="1" x14ac:dyDescent="0.25">
      <c r="A5" s="4" t="s">
        <v>247</v>
      </c>
      <c r="B5" s="5" t="str">
        <f>_xll.JChemExcel.Functions.JCSYSStructure("003D8F2AE5BA6DD9BD21B2C2D920BA5C")</f>
        <v/>
      </c>
      <c r="C5" s="6">
        <v>658.81</v>
      </c>
      <c r="D5" s="7" t="s">
        <v>18</v>
      </c>
      <c r="E5" s="7" t="s">
        <v>19</v>
      </c>
      <c r="F5" s="6">
        <v>658.30399999999997</v>
      </c>
      <c r="G5" s="6">
        <v>658.80499999999995</v>
      </c>
      <c r="H5" s="6">
        <v>2.266</v>
      </c>
      <c r="I5" s="6">
        <v>-4.9569999999999999</v>
      </c>
      <c r="J5" s="8">
        <v>3</v>
      </c>
      <c r="K5" s="8">
        <v>9</v>
      </c>
      <c r="L5" s="6">
        <v>148.55000000000001</v>
      </c>
      <c r="M5" s="9">
        <v>19</v>
      </c>
    </row>
    <row r="6" spans="1:13" ht="150" customHeight="1" x14ac:dyDescent="0.25">
      <c r="A6" s="4" t="s">
        <v>248</v>
      </c>
      <c r="B6" s="5" t="str">
        <f>_xll.JChemExcel.Functions.JCSYSStructure("8E4BC31142359DAEEBF9BFE394BD6E3A")</f>
        <v/>
      </c>
      <c r="C6" s="6">
        <v>672.84</v>
      </c>
      <c r="D6" s="7" t="s">
        <v>20</v>
      </c>
      <c r="E6" s="7" t="s">
        <v>21</v>
      </c>
      <c r="F6" s="6">
        <v>672.83199999999999</v>
      </c>
      <c r="G6" s="6">
        <v>672.83199999999999</v>
      </c>
      <c r="H6" s="6">
        <v>2.5750000000000002</v>
      </c>
      <c r="I6" s="6">
        <v>-5.2140000000000004</v>
      </c>
      <c r="J6" s="8">
        <v>3</v>
      </c>
      <c r="K6" s="8">
        <v>9</v>
      </c>
      <c r="L6" s="6">
        <v>148.55000000000001</v>
      </c>
      <c r="M6" s="9">
        <v>19</v>
      </c>
    </row>
    <row r="7" spans="1:13" ht="150" customHeight="1" x14ac:dyDescent="0.25">
      <c r="A7" s="4" t="s">
        <v>249</v>
      </c>
      <c r="B7" s="5" t="str">
        <f>_xll.JChemExcel.Functions.JCSYSStructure("68228AFF8BC03BA786F6D67E910999F5")</f>
        <v/>
      </c>
      <c r="C7" s="6">
        <v>622.87</v>
      </c>
      <c r="D7" s="7" t="s">
        <v>22</v>
      </c>
      <c r="E7" s="7" t="s">
        <v>23</v>
      </c>
      <c r="F7" s="6">
        <v>622.86099999999999</v>
      </c>
      <c r="G7" s="6">
        <v>622.86099999999999</v>
      </c>
      <c r="H7" s="6">
        <v>6.4950000000000001</v>
      </c>
      <c r="I7" s="6">
        <v>-9.0760000000000005</v>
      </c>
      <c r="J7" s="8">
        <v>3</v>
      </c>
      <c r="K7" s="8">
        <v>5</v>
      </c>
      <c r="L7" s="6">
        <v>111.63</v>
      </c>
      <c r="M7" s="9">
        <v>17</v>
      </c>
    </row>
    <row r="8" spans="1:13" ht="150" customHeight="1" x14ac:dyDescent="0.25">
      <c r="A8" s="4" t="s">
        <v>250</v>
      </c>
      <c r="B8" s="5" t="str">
        <f>_xll.JChemExcel.Functions.JCSYSStructure("0200F5DD62CBEB021D13ADF7C42D4EB6")</f>
        <v/>
      </c>
      <c r="C8" s="6">
        <v>636.9</v>
      </c>
      <c r="D8" s="7" t="s">
        <v>24</v>
      </c>
      <c r="E8" s="7" t="s">
        <v>25</v>
      </c>
      <c r="F8" s="6">
        <v>636.88699999999994</v>
      </c>
      <c r="G8" s="6">
        <v>636.88699999999994</v>
      </c>
      <c r="H8" s="6">
        <v>6.8040000000000003</v>
      </c>
      <c r="I8" s="6">
        <v>-9.34</v>
      </c>
      <c r="J8" s="8">
        <v>3</v>
      </c>
      <c r="K8" s="8">
        <v>5</v>
      </c>
      <c r="L8" s="6">
        <v>111.63</v>
      </c>
      <c r="M8" s="9">
        <v>17</v>
      </c>
    </row>
    <row r="9" spans="1:13" ht="150" customHeight="1" x14ac:dyDescent="0.25">
      <c r="A9" s="4" t="s">
        <v>251</v>
      </c>
      <c r="B9" s="5" t="str">
        <f>_xll.JChemExcel.Functions.JCSYSStructure("6BC38E903FF4E42D2888EC9D29DD9855")</f>
        <v/>
      </c>
      <c r="C9" s="6">
        <v>608.84</v>
      </c>
      <c r="D9" s="7" t="s">
        <v>26</v>
      </c>
      <c r="E9" s="7" t="s">
        <v>27</v>
      </c>
      <c r="F9" s="6">
        <v>608.83399999999995</v>
      </c>
      <c r="G9" s="6">
        <v>608.83399999999995</v>
      </c>
      <c r="H9" s="6">
        <v>5.9660000000000002</v>
      </c>
      <c r="I9" s="6">
        <v>-8.6449999999999996</v>
      </c>
      <c r="J9" s="8">
        <v>3</v>
      </c>
      <c r="K9" s="8">
        <v>5</v>
      </c>
      <c r="L9" s="6">
        <v>111.63</v>
      </c>
      <c r="M9" s="9">
        <v>16</v>
      </c>
    </row>
    <row r="10" spans="1:13" ht="150" customHeight="1" x14ac:dyDescent="0.25">
      <c r="A10" s="4" t="s">
        <v>252</v>
      </c>
      <c r="B10" s="5" t="str">
        <f>_xll.JChemExcel.Functions.JCSYSStructure("BB913A0F3E1EFDEE19D2C1B3085627A1")</f>
        <v/>
      </c>
      <c r="C10" s="6">
        <v>626.80999999999995</v>
      </c>
      <c r="D10" s="7" t="s">
        <v>28</v>
      </c>
      <c r="E10" s="7" t="s">
        <v>29</v>
      </c>
      <c r="F10" s="6">
        <v>626.80700000000002</v>
      </c>
      <c r="G10" s="6">
        <v>626.80700000000002</v>
      </c>
      <c r="H10" s="6">
        <v>3.4119999999999999</v>
      </c>
      <c r="I10" s="6">
        <v>-5.726</v>
      </c>
      <c r="J10" s="8">
        <v>3</v>
      </c>
      <c r="K10" s="8">
        <v>7</v>
      </c>
      <c r="L10" s="6">
        <v>130.09</v>
      </c>
      <c r="M10" s="9">
        <v>16</v>
      </c>
    </row>
    <row r="11" spans="1:13" ht="150" customHeight="1" x14ac:dyDescent="0.25">
      <c r="A11" s="4" t="s">
        <v>253</v>
      </c>
      <c r="B11" s="5" t="str">
        <f>_xll.JChemExcel.Functions.JCSYSStructure("8EDE169DE59C9AAA977A85F729B33FFD")</f>
        <v/>
      </c>
      <c r="C11" s="6">
        <v>622.87</v>
      </c>
      <c r="D11" s="7" t="s">
        <v>22</v>
      </c>
      <c r="E11" s="7" t="s">
        <v>30</v>
      </c>
      <c r="F11" s="6">
        <v>622.86099999999999</v>
      </c>
      <c r="G11" s="6">
        <v>622.86099999999999</v>
      </c>
      <c r="H11" s="6">
        <v>6.2750000000000004</v>
      </c>
      <c r="I11" s="6">
        <v>-8.9130000000000003</v>
      </c>
      <c r="J11" s="8">
        <v>3</v>
      </c>
      <c r="K11" s="8">
        <v>5</v>
      </c>
      <c r="L11" s="6">
        <v>111.63</v>
      </c>
      <c r="M11" s="9">
        <v>16</v>
      </c>
    </row>
    <row r="12" spans="1:13" ht="150" customHeight="1" x14ac:dyDescent="0.25">
      <c r="A12" s="4" t="s">
        <v>254</v>
      </c>
      <c r="B12" s="5" t="str">
        <f>_xll.JChemExcel.Functions.JCSYSStructure("E3CCDA491515A2C6A483AB568491A06E")</f>
        <v/>
      </c>
      <c r="C12" s="6">
        <v>612.79</v>
      </c>
      <c r="D12" s="7" t="s">
        <v>31</v>
      </c>
      <c r="E12" s="7" t="s">
        <v>32</v>
      </c>
      <c r="F12" s="6">
        <v>612.78</v>
      </c>
      <c r="G12" s="6">
        <v>612.78</v>
      </c>
      <c r="H12" s="6">
        <v>3.1030000000000002</v>
      </c>
      <c r="I12" s="6">
        <v>-5.46</v>
      </c>
      <c r="J12" s="8">
        <v>3</v>
      </c>
      <c r="K12" s="8">
        <v>7</v>
      </c>
      <c r="L12" s="6">
        <v>130.09</v>
      </c>
      <c r="M12" s="9">
        <v>16</v>
      </c>
    </row>
    <row r="13" spans="1:13" ht="150" customHeight="1" x14ac:dyDescent="0.25">
      <c r="A13" s="4" t="s">
        <v>255</v>
      </c>
      <c r="B13" s="5" t="str">
        <f>_xll.JChemExcel.Functions.JCSYSStructure("6E20543D08A77182C8E5E74481554EFE")</f>
        <v/>
      </c>
      <c r="C13" s="6">
        <v>628.79</v>
      </c>
      <c r="D13" s="7" t="s">
        <v>33</v>
      </c>
      <c r="E13" s="7" t="s">
        <v>34</v>
      </c>
      <c r="F13" s="6">
        <v>628.779</v>
      </c>
      <c r="G13" s="6">
        <v>628.779</v>
      </c>
      <c r="H13" s="6">
        <v>2.7109999999999999</v>
      </c>
      <c r="I13" s="6">
        <v>-5.4539999999999997</v>
      </c>
      <c r="J13" s="8">
        <v>3</v>
      </c>
      <c r="K13" s="8">
        <v>8</v>
      </c>
      <c r="L13" s="6">
        <v>139.32</v>
      </c>
      <c r="M13" s="9">
        <v>16</v>
      </c>
    </row>
    <row r="14" spans="1:13" ht="150" customHeight="1" x14ac:dyDescent="0.25">
      <c r="A14" s="4" t="s">
        <v>256</v>
      </c>
      <c r="B14" s="5" t="str">
        <f>_xll.JChemExcel.Functions.JCSYSStructure("B41464E73019A6E94C52A32E8E64A660")</f>
        <v/>
      </c>
      <c r="C14" s="6">
        <v>614.76</v>
      </c>
      <c r="D14" s="7" t="s">
        <v>35</v>
      </c>
      <c r="E14" s="7" t="s">
        <v>36</v>
      </c>
      <c r="F14" s="6">
        <v>614.75300000000004</v>
      </c>
      <c r="G14" s="6">
        <v>614.75300000000004</v>
      </c>
      <c r="H14" s="6">
        <v>2.4020000000000001</v>
      </c>
      <c r="I14" s="6">
        <v>-5.1879999999999997</v>
      </c>
      <c r="J14" s="8">
        <v>3</v>
      </c>
      <c r="K14" s="8">
        <v>8</v>
      </c>
      <c r="L14" s="6">
        <v>139.32</v>
      </c>
      <c r="M14" s="9">
        <v>16</v>
      </c>
    </row>
    <row r="15" spans="1:13" ht="150" customHeight="1" x14ac:dyDescent="0.25">
      <c r="A15" s="4" t="s">
        <v>257</v>
      </c>
      <c r="B15" s="5" t="str">
        <f>_xll.JChemExcel.Functions.JCSYSStructure("1E388827D9399AE8DA5B4ED0DE954774")</f>
        <v/>
      </c>
      <c r="C15" s="6">
        <v>612.79</v>
      </c>
      <c r="D15" s="7" t="s">
        <v>31</v>
      </c>
      <c r="E15" s="7" t="s">
        <v>37</v>
      </c>
      <c r="F15" s="6">
        <v>612.78</v>
      </c>
      <c r="G15" s="6">
        <v>612.78</v>
      </c>
      <c r="H15" s="6">
        <v>3.1579999999999999</v>
      </c>
      <c r="I15" s="6">
        <v>-5.7709999999999999</v>
      </c>
      <c r="J15" s="8">
        <v>3</v>
      </c>
      <c r="K15" s="8">
        <v>7</v>
      </c>
      <c r="L15" s="6">
        <v>130.09</v>
      </c>
      <c r="M15" s="9">
        <v>15</v>
      </c>
    </row>
    <row r="16" spans="1:13" ht="150" customHeight="1" x14ac:dyDescent="0.25">
      <c r="A16" s="4" t="s">
        <v>258</v>
      </c>
      <c r="B16" s="5" t="str">
        <f>_xll.JChemExcel.Functions.JCSYSStructure("22DC2BB87A74164633BC149EEF83B3F6")</f>
        <v/>
      </c>
      <c r="C16" s="6">
        <v>598.76</v>
      </c>
      <c r="D16" s="7" t="s">
        <v>38</v>
      </c>
      <c r="E16" s="7" t="s">
        <v>39</v>
      </c>
      <c r="F16" s="6">
        <v>598.75300000000004</v>
      </c>
      <c r="G16" s="6">
        <v>598.75300000000004</v>
      </c>
      <c r="H16" s="6">
        <v>2.8490000000000002</v>
      </c>
      <c r="I16" s="6">
        <v>-5.5010000000000003</v>
      </c>
      <c r="J16" s="8">
        <v>3</v>
      </c>
      <c r="K16" s="8">
        <v>7</v>
      </c>
      <c r="L16" s="6">
        <v>130.09</v>
      </c>
      <c r="M16" s="9">
        <v>15</v>
      </c>
    </row>
    <row r="17" spans="1:13" ht="150" customHeight="1" x14ac:dyDescent="0.25">
      <c r="A17" s="4" t="s">
        <v>259</v>
      </c>
      <c r="B17" s="5" t="str">
        <f>_xll.JChemExcel.Functions.JCSYSStructure("84A4F2A4F0DF946181987469E0F85879")</f>
        <v/>
      </c>
      <c r="C17" s="6">
        <v>580.79</v>
      </c>
      <c r="D17" s="7" t="s">
        <v>40</v>
      </c>
      <c r="E17" s="7" t="s">
        <v>41</v>
      </c>
      <c r="F17" s="6">
        <v>580.78116</v>
      </c>
      <c r="G17" s="6">
        <v>580.78116</v>
      </c>
      <c r="H17" s="6">
        <v>4.9080000000000004</v>
      </c>
      <c r="I17" s="6">
        <v>-7.7759999999999998</v>
      </c>
      <c r="J17" s="8">
        <v>3</v>
      </c>
      <c r="K17" s="8">
        <v>5</v>
      </c>
      <c r="L17" s="6">
        <v>111.63</v>
      </c>
      <c r="M17" s="9">
        <v>14</v>
      </c>
    </row>
    <row r="18" spans="1:13" ht="150" customHeight="1" x14ac:dyDescent="0.25">
      <c r="A18" s="4" t="s">
        <v>260</v>
      </c>
      <c r="B18" s="5" t="str">
        <f>_xll.JChemExcel.Functions.JCSYSStructure("30C7C7FEC327A6D60E39B4C1097AD23B")</f>
        <v/>
      </c>
      <c r="C18" s="6">
        <v>594.82000000000005</v>
      </c>
      <c r="D18" s="7" t="s">
        <v>42</v>
      </c>
      <c r="E18" s="7" t="s">
        <v>43</v>
      </c>
      <c r="F18" s="6">
        <v>594.80773999999997</v>
      </c>
      <c r="G18" s="6">
        <v>594.80773999999997</v>
      </c>
      <c r="H18" s="6">
        <v>5.2169999999999996</v>
      </c>
      <c r="I18" s="6">
        <v>-8.0489999999999995</v>
      </c>
      <c r="J18" s="8">
        <v>3</v>
      </c>
      <c r="K18" s="8">
        <v>5</v>
      </c>
      <c r="L18" s="6">
        <v>111.63</v>
      </c>
      <c r="M18" s="9">
        <v>14</v>
      </c>
    </row>
    <row r="19" spans="1:13" ht="150" customHeight="1" x14ac:dyDescent="0.25">
      <c r="A19" s="4" t="s">
        <v>261</v>
      </c>
      <c r="B19" s="5" t="str">
        <f>_xll.JChemExcel.Functions.JCSYSStructure("71BA09AA79D7F3877C6837E0612D27FD")</f>
        <v/>
      </c>
      <c r="C19" s="6">
        <v>584.73</v>
      </c>
      <c r="D19" s="7" t="s">
        <v>44</v>
      </c>
      <c r="E19" s="7" t="s">
        <v>45</v>
      </c>
      <c r="F19" s="6">
        <v>584.72699999999998</v>
      </c>
      <c r="G19" s="6">
        <v>584.72699999999998</v>
      </c>
      <c r="H19" s="6">
        <v>2.8460000000000001</v>
      </c>
      <c r="I19" s="6">
        <v>-5.665</v>
      </c>
      <c r="J19" s="8">
        <v>3</v>
      </c>
      <c r="K19" s="8">
        <v>7</v>
      </c>
      <c r="L19" s="6">
        <v>130.09</v>
      </c>
      <c r="M19" s="9">
        <v>13</v>
      </c>
    </row>
    <row r="20" spans="1:13" ht="150" customHeight="1" x14ac:dyDescent="0.25">
      <c r="A20" s="4" t="s">
        <v>262</v>
      </c>
      <c r="B20" s="5" t="str">
        <f>_xll.JChemExcel.Functions.JCSYSStructure("A4419B1E0F7A91D3C795DE0B5362C869")</f>
        <v/>
      </c>
      <c r="C20" s="6">
        <v>570.71</v>
      </c>
      <c r="D20" s="7" t="s">
        <v>46</v>
      </c>
      <c r="E20" s="7" t="s">
        <v>47</v>
      </c>
      <c r="F20" s="6">
        <v>570.25099999999998</v>
      </c>
      <c r="G20" s="6">
        <v>570.70000000000005</v>
      </c>
      <c r="H20" s="6">
        <v>2.5369999999999999</v>
      </c>
      <c r="I20" s="6">
        <v>-5.3879999999999999</v>
      </c>
      <c r="J20" s="8">
        <v>3</v>
      </c>
      <c r="K20" s="8">
        <v>7</v>
      </c>
      <c r="L20" s="6">
        <v>130.09</v>
      </c>
      <c r="M20" s="9">
        <v>13</v>
      </c>
    </row>
    <row r="21" spans="1:13" ht="150" customHeight="1" x14ac:dyDescent="0.25">
      <c r="A21" s="4" t="s">
        <v>263</v>
      </c>
      <c r="B21" s="5" t="str">
        <f>_xll.JChemExcel.Functions.JCSYSStructure("2CF33C2FAC4E39C458713A913E98E9EB")</f>
        <v/>
      </c>
      <c r="C21" s="6">
        <v>566.76</v>
      </c>
      <c r="D21" s="7" t="s">
        <v>48</v>
      </c>
      <c r="E21" s="7" t="s">
        <v>49</v>
      </c>
      <c r="F21" s="6">
        <v>566.755</v>
      </c>
      <c r="G21" s="6">
        <v>566.755</v>
      </c>
      <c r="H21" s="6">
        <v>4.3789999999999996</v>
      </c>
      <c r="I21" s="6">
        <v>-7.3360000000000003</v>
      </c>
      <c r="J21" s="8">
        <v>3</v>
      </c>
      <c r="K21" s="8">
        <v>5</v>
      </c>
      <c r="L21" s="6">
        <v>111.63</v>
      </c>
      <c r="M21" s="9">
        <v>13</v>
      </c>
    </row>
    <row r="22" spans="1:13" ht="150" customHeight="1" x14ac:dyDescent="0.25">
      <c r="A22" s="4" t="s">
        <v>264</v>
      </c>
      <c r="B22" s="5" t="str">
        <f>_xll.JChemExcel.Functions.JCSYSStructure("EC419731E693C50FA026647BA962D6C4")</f>
        <v/>
      </c>
      <c r="C22" s="6">
        <v>580.79</v>
      </c>
      <c r="D22" s="7" t="s">
        <v>40</v>
      </c>
      <c r="E22" s="7" t="s">
        <v>50</v>
      </c>
      <c r="F22" s="6">
        <v>580.78099999999995</v>
      </c>
      <c r="G22" s="6">
        <v>580.78099999999995</v>
      </c>
      <c r="H22" s="6">
        <v>4.6879999999999997</v>
      </c>
      <c r="I22" s="6">
        <v>-7.6130000000000004</v>
      </c>
      <c r="J22" s="8">
        <v>3</v>
      </c>
      <c r="K22" s="8">
        <v>5</v>
      </c>
      <c r="L22" s="6">
        <v>111.63</v>
      </c>
      <c r="M22" s="9">
        <v>13</v>
      </c>
    </row>
    <row r="23" spans="1:13" ht="150" customHeight="1" x14ac:dyDescent="0.25">
      <c r="A23" s="4" t="s">
        <v>265</v>
      </c>
      <c r="B23" s="5" t="str">
        <f>_xll.JChemExcel.Functions.JCSYSStructure("F8E72A353312A22263EC184C5C80B402")</f>
        <v/>
      </c>
      <c r="C23" s="6">
        <v>630.79999999999995</v>
      </c>
      <c r="D23" s="7" t="s">
        <v>51</v>
      </c>
      <c r="E23" s="7" t="s">
        <v>52</v>
      </c>
      <c r="F23" s="6">
        <v>630.79678000000001</v>
      </c>
      <c r="G23" s="6">
        <v>630.79678000000001</v>
      </c>
      <c r="H23" s="6">
        <v>5.1040000000000001</v>
      </c>
      <c r="I23" s="6">
        <v>-7.5869999999999997</v>
      </c>
      <c r="J23" s="8">
        <v>3</v>
      </c>
      <c r="K23" s="8">
        <v>6</v>
      </c>
      <c r="L23" s="6">
        <v>120.86</v>
      </c>
      <c r="M23" s="9">
        <v>12</v>
      </c>
    </row>
    <row r="24" spans="1:13" ht="150" customHeight="1" x14ac:dyDescent="0.25">
      <c r="A24" s="4" t="s">
        <v>266</v>
      </c>
      <c r="B24" s="5" t="str">
        <f>_xll.JChemExcel.Functions.JCSYSStructure("B873C4BA1A68A5054D3185F60C106332")</f>
        <v/>
      </c>
      <c r="C24" s="6">
        <v>568.73</v>
      </c>
      <c r="D24" s="7" t="s">
        <v>53</v>
      </c>
      <c r="E24" s="7" t="s">
        <v>54</v>
      </c>
      <c r="F24" s="6">
        <v>568.72699999999998</v>
      </c>
      <c r="G24" s="6">
        <v>568.72699999999998</v>
      </c>
      <c r="H24" s="6">
        <v>3.29</v>
      </c>
      <c r="I24" s="6">
        <v>-5.9039999999999999</v>
      </c>
      <c r="J24" s="8">
        <v>3</v>
      </c>
      <c r="K24" s="8">
        <v>6</v>
      </c>
      <c r="L24" s="6">
        <v>120.86</v>
      </c>
      <c r="M24" s="9">
        <v>12</v>
      </c>
    </row>
    <row r="25" spans="1:13" ht="150" customHeight="1" x14ac:dyDescent="0.25">
      <c r="A25" s="4" t="s">
        <v>267</v>
      </c>
      <c r="B25" s="5" t="str">
        <f>_xll.JChemExcel.Functions.JCSYSStructure("A0D2B6F05910BA9F717167C4E34A14FE")</f>
        <v/>
      </c>
      <c r="C25" s="6">
        <v>554.71</v>
      </c>
      <c r="D25" s="7" t="s">
        <v>55</v>
      </c>
      <c r="E25" s="7" t="s">
        <v>56</v>
      </c>
      <c r="F25" s="6">
        <v>554.70100000000002</v>
      </c>
      <c r="G25" s="6">
        <v>554.70100000000002</v>
      </c>
      <c r="H25" s="6">
        <v>2.9809999999999999</v>
      </c>
      <c r="I25" s="6">
        <v>-5.6239999999999997</v>
      </c>
      <c r="J25" s="8">
        <v>3</v>
      </c>
      <c r="K25" s="8">
        <v>6</v>
      </c>
      <c r="L25" s="6">
        <v>120.86</v>
      </c>
      <c r="M25" s="9">
        <v>12</v>
      </c>
    </row>
    <row r="26" spans="1:13" ht="150" customHeight="1" x14ac:dyDescent="0.25">
      <c r="A26" s="4" t="s">
        <v>268</v>
      </c>
      <c r="B26" s="5" t="str">
        <f>_xll.JChemExcel.Functions.JCSYSStructure("AB11A9D237DECD5B3BDB6DD11A256EE8")</f>
        <v/>
      </c>
      <c r="C26" s="6">
        <v>552.73</v>
      </c>
      <c r="D26" s="7" t="s">
        <v>57</v>
      </c>
      <c r="E26" s="7" t="s">
        <v>58</v>
      </c>
      <c r="F26" s="6">
        <v>552.72799999999995</v>
      </c>
      <c r="G26" s="6">
        <v>552.72799999999995</v>
      </c>
      <c r="H26" s="6">
        <v>3.85</v>
      </c>
      <c r="I26" s="6">
        <v>-6.8929999999999998</v>
      </c>
      <c r="J26" s="8">
        <v>3</v>
      </c>
      <c r="K26" s="8">
        <v>5</v>
      </c>
      <c r="L26" s="6">
        <v>111.63</v>
      </c>
      <c r="M26" s="9">
        <v>12</v>
      </c>
    </row>
    <row r="27" spans="1:13" ht="150" customHeight="1" x14ac:dyDescent="0.25">
      <c r="A27" s="4" t="s">
        <v>269</v>
      </c>
      <c r="B27" s="5" t="str">
        <f>_xll.JChemExcel.Functions.JCSYSStructure("B189A9BE793C88A7C20F68D9BFAC8CD1")</f>
        <v/>
      </c>
      <c r="C27" s="6">
        <v>566.76</v>
      </c>
      <c r="D27" s="7" t="s">
        <v>48</v>
      </c>
      <c r="E27" s="7" t="s">
        <v>59</v>
      </c>
      <c r="F27" s="6">
        <v>566.755</v>
      </c>
      <c r="G27" s="6">
        <v>566.755</v>
      </c>
      <c r="H27" s="6">
        <v>4.1589999999999998</v>
      </c>
      <c r="I27" s="6">
        <v>-7.173</v>
      </c>
      <c r="J27" s="8">
        <v>3</v>
      </c>
      <c r="K27" s="8">
        <v>5</v>
      </c>
      <c r="L27" s="6">
        <v>111.63</v>
      </c>
      <c r="M27" s="9">
        <v>12</v>
      </c>
    </row>
    <row r="28" spans="1:13" ht="150" customHeight="1" x14ac:dyDescent="0.25">
      <c r="A28" s="4" t="s">
        <v>270</v>
      </c>
      <c r="B28" s="5" t="str">
        <f>_xll.JChemExcel.Functions.JCSYSStructure("CEEB1429063836EEC860A8108D2B6C81")</f>
        <v/>
      </c>
      <c r="C28" s="6">
        <v>616.78</v>
      </c>
      <c r="D28" s="7" t="s">
        <v>60</v>
      </c>
      <c r="E28" s="7" t="s">
        <v>61</v>
      </c>
      <c r="F28" s="6">
        <v>616.77020000000005</v>
      </c>
      <c r="G28" s="6">
        <v>616.77020000000005</v>
      </c>
      <c r="H28" s="6">
        <v>4.7949999999999999</v>
      </c>
      <c r="I28" s="6">
        <v>-7.3209999999999997</v>
      </c>
      <c r="J28" s="8">
        <v>3</v>
      </c>
      <c r="K28" s="8">
        <v>6</v>
      </c>
      <c r="L28" s="6">
        <v>120.86</v>
      </c>
      <c r="M28" s="9">
        <v>12</v>
      </c>
    </row>
    <row r="29" spans="1:13" ht="150" customHeight="1" x14ac:dyDescent="0.25">
      <c r="A29" s="4" t="s">
        <v>271</v>
      </c>
      <c r="B29" s="5" t="str">
        <f>_xll.JChemExcel.Functions.JCSYSStructure("A08DFDD5DE3DD4880C5999B66F0B2143")</f>
        <v/>
      </c>
      <c r="C29" s="6">
        <v>540.67999999999995</v>
      </c>
      <c r="D29" s="7" t="s">
        <v>62</v>
      </c>
      <c r="E29" s="7" t="s">
        <v>63</v>
      </c>
      <c r="F29" s="6">
        <v>540.67399999999998</v>
      </c>
      <c r="G29" s="6">
        <v>540.67399999999998</v>
      </c>
      <c r="H29" s="6">
        <v>2.6520000000000001</v>
      </c>
      <c r="I29" s="6">
        <v>-5.39</v>
      </c>
      <c r="J29" s="8">
        <v>3</v>
      </c>
      <c r="K29" s="8">
        <v>6</v>
      </c>
      <c r="L29" s="6">
        <v>120.86</v>
      </c>
      <c r="M29" s="9">
        <v>11</v>
      </c>
    </row>
    <row r="30" spans="1:13" ht="150" customHeight="1" x14ac:dyDescent="0.25">
      <c r="A30" s="4" t="s">
        <v>272</v>
      </c>
      <c r="B30" s="5" t="str">
        <f>_xll.JChemExcel.Functions.JCSYSStructure("34539A7DA9F6138D4E158063DFBCCA19")</f>
        <v/>
      </c>
      <c r="C30" s="6">
        <v>538.71</v>
      </c>
      <c r="D30" s="7" t="s">
        <v>64</v>
      </c>
      <c r="E30" s="7" t="s">
        <v>65</v>
      </c>
      <c r="F30" s="6">
        <v>538.70100000000002</v>
      </c>
      <c r="G30" s="6">
        <v>538.70100000000002</v>
      </c>
      <c r="H30" s="6">
        <v>3.3210000000000002</v>
      </c>
      <c r="I30" s="6">
        <v>-6.4480000000000004</v>
      </c>
      <c r="J30" s="8">
        <v>3</v>
      </c>
      <c r="K30" s="8">
        <v>5</v>
      </c>
      <c r="L30" s="6">
        <v>111.63</v>
      </c>
      <c r="M30" s="9">
        <v>11</v>
      </c>
    </row>
    <row r="31" spans="1:13" ht="150" customHeight="1" x14ac:dyDescent="0.25">
      <c r="A31" s="4" t="s">
        <v>273</v>
      </c>
      <c r="B31" s="5" t="str">
        <f>_xll.JChemExcel.Functions.JCSYSStructure("1050EA581EF18BAFC03AA02571A96140")</f>
        <v/>
      </c>
      <c r="C31" s="6">
        <v>615.79</v>
      </c>
      <c r="D31" s="7" t="s">
        <v>66</v>
      </c>
      <c r="E31" s="7" t="s">
        <v>67</v>
      </c>
      <c r="F31" s="6">
        <v>615.78543999999999</v>
      </c>
      <c r="G31" s="6">
        <v>615.78543999999999</v>
      </c>
      <c r="H31" s="6">
        <v>4.1189999999999998</v>
      </c>
      <c r="I31" s="6">
        <v>-6.8049999999999997</v>
      </c>
      <c r="J31" s="8">
        <v>3</v>
      </c>
      <c r="K31" s="8">
        <v>6</v>
      </c>
      <c r="L31" s="6">
        <v>114.87</v>
      </c>
      <c r="M31" s="9">
        <v>11</v>
      </c>
    </row>
    <row r="32" spans="1:13" ht="150" customHeight="1" x14ac:dyDescent="0.25">
      <c r="A32" s="4" t="s">
        <v>274</v>
      </c>
      <c r="B32" s="5" t="str">
        <f>_xll.JChemExcel.Functions.JCSYSStructure("84ABD4794505230CE6454CD6ED66EC60")</f>
        <v/>
      </c>
      <c r="C32" s="6">
        <v>552.73</v>
      </c>
      <c r="D32" s="7" t="s">
        <v>57</v>
      </c>
      <c r="E32" s="7" t="s">
        <v>68</v>
      </c>
      <c r="F32" s="6">
        <v>552.72799999999995</v>
      </c>
      <c r="G32" s="6">
        <v>552.72799999999995</v>
      </c>
      <c r="H32" s="6">
        <v>3.63</v>
      </c>
      <c r="I32" s="6">
        <v>-6.7309999999999999</v>
      </c>
      <c r="J32" s="8">
        <v>3</v>
      </c>
      <c r="K32" s="8">
        <v>5</v>
      </c>
      <c r="L32" s="6">
        <v>111.63</v>
      </c>
      <c r="M32" s="9">
        <v>11</v>
      </c>
    </row>
    <row r="33" spans="1:13" ht="150" customHeight="1" x14ac:dyDescent="0.25">
      <c r="A33" s="4" t="s">
        <v>275</v>
      </c>
      <c r="B33" s="5" t="str">
        <f>_xll.JChemExcel.Functions.JCSYSStructure("AE0344B02FF0E9DBFA4DA03085DD948E")</f>
        <v/>
      </c>
      <c r="C33" s="6">
        <v>615.79</v>
      </c>
      <c r="D33" s="7" t="s">
        <v>66</v>
      </c>
      <c r="E33" s="7" t="s">
        <v>69</v>
      </c>
      <c r="F33" s="6">
        <v>615.78543999999999</v>
      </c>
      <c r="G33" s="6">
        <v>615.78543999999999</v>
      </c>
      <c r="H33" s="6">
        <v>4.1189999999999998</v>
      </c>
      <c r="I33" s="6">
        <v>-6.8049999999999997</v>
      </c>
      <c r="J33" s="8">
        <v>3</v>
      </c>
      <c r="K33" s="8">
        <v>6</v>
      </c>
      <c r="L33" s="6">
        <v>114.87</v>
      </c>
      <c r="M33" s="9">
        <v>11</v>
      </c>
    </row>
    <row r="34" spans="1:13" ht="150" customHeight="1" x14ac:dyDescent="0.25">
      <c r="A34" s="4" t="s">
        <v>276</v>
      </c>
      <c r="B34" s="5" t="str">
        <f>_xll.JChemExcel.Functions.JCSYSStructure("E5E0A8E438BB0EE9CD2FFDB4D4FEE711")</f>
        <v/>
      </c>
      <c r="C34" s="6">
        <v>616.78</v>
      </c>
      <c r="D34" s="7" t="s">
        <v>60</v>
      </c>
      <c r="E34" s="7" t="s">
        <v>70</v>
      </c>
      <c r="F34" s="6">
        <v>616.77</v>
      </c>
      <c r="G34" s="6">
        <v>616.77</v>
      </c>
      <c r="H34" s="6">
        <v>4.7750000000000004</v>
      </c>
      <c r="I34" s="6">
        <v>-7.3689999999999998</v>
      </c>
      <c r="J34" s="8">
        <v>3</v>
      </c>
      <c r="K34" s="8">
        <v>6</v>
      </c>
      <c r="L34" s="6">
        <v>120.86</v>
      </c>
      <c r="M34" s="9">
        <v>11</v>
      </c>
    </row>
    <row r="35" spans="1:13" ht="150" customHeight="1" x14ac:dyDescent="0.25">
      <c r="A35" s="4" t="s">
        <v>277</v>
      </c>
      <c r="B35" s="5" t="str">
        <f>_xll.JChemExcel.Functions.JCSYSStructure("0998430BBCA344D3A83CDC8A0D486623")</f>
        <v/>
      </c>
      <c r="C35" s="6">
        <v>554.71</v>
      </c>
      <c r="D35" s="7" t="s">
        <v>55</v>
      </c>
      <c r="E35" s="7" t="s">
        <v>71</v>
      </c>
      <c r="F35" s="6">
        <v>554.70100000000002</v>
      </c>
      <c r="G35" s="6">
        <v>554.70100000000002</v>
      </c>
      <c r="H35" s="6">
        <v>2.9609999999999999</v>
      </c>
      <c r="I35" s="6">
        <v>-5.673</v>
      </c>
      <c r="J35" s="8">
        <v>3</v>
      </c>
      <c r="K35" s="8">
        <v>6</v>
      </c>
      <c r="L35" s="6">
        <v>120.86</v>
      </c>
      <c r="M35" s="9">
        <v>11</v>
      </c>
    </row>
    <row r="36" spans="1:13" ht="150" customHeight="1" x14ac:dyDescent="0.25">
      <c r="A36" s="4" t="s">
        <v>278</v>
      </c>
      <c r="B36" s="5" t="str">
        <f>_xll.JChemExcel.Functions.JCSYSStructure("5E7932580AE730C06F96AE5E2B44CB86")</f>
        <v/>
      </c>
      <c r="C36" s="6">
        <v>554.71</v>
      </c>
      <c r="D36" s="7" t="s">
        <v>55</v>
      </c>
      <c r="E36" s="7" t="s">
        <v>72</v>
      </c>
      <c r="F36" s="6">
        <v>554.70100000000002</v>
      </c>
      <c r="G36" s="6">
        <v>554.70100000000002</v>
      </c>
      <c r="H36" s="6">
        <v>3.2389999999999999</v>
      </c>
      <c r="I36" s="6">
        <v>-5.8819999999999997</v>
      </c>
      <c r="J36" s="8">
        <v>3</v>
      </c>
      <c r="K36" s="8">
        <v>6</v>
      </c>
      <c r="L36" s="6">
        <v>120.86</v>
      </c>
      <c r="M36" s="9">
        <v>11</v>
      </c>
    </row>
    <row r="37" spans="1:13" ht="150" customHeight="1" x14ac:dyDescent="0.25">
      <c r="A37" s="4" t="s">
        <v>279</v>
      </c>
      <c r="B37" s="5" t="str">
        <f>_xll.JChemExcel.Functions.JCSYSStructure("36FFDD61D9D0A76CF97FCCDD210A120A")</f>
        <v/>
      </c>
      <c r="C37" s="6">
        <v>602.75</v>
      </c>
      <c r="D37" s="7" t="s">
        <v>73</v>
      </c>
      <c r="E37" s="7" t="s">
        <v>74</v>
      </c>
      <c r="F37" s="6">
        <v>602.74361999999996</v>
      </c>
      <c r="G37" s="6">
        <v>602.74361999999996</v>
      </c>
      <c r="H37" s="6">
        <v>4.2569999999999997</v>
      </c>
      <c r="I37" s="6">
        <v>-6.758</v>
      </c>
      <c r="J37" s="8">
        <v>3</v>
      </c>
      <c r="K37" s="8">
        <v>6</v>
      </c>
      <c r="L37" s="6">
        <v>120.86</v>
      </c>
      <c r="M37" s="9">
        <v>11</v>
      </c>
    </row>
    <row r="38" spans="1:13" ht="150" customHeight="1" x14ac:dyDescent="0.25">
      <c r="A38" s="4" t="s">
        <v>280</v>
      </c>
      <c r="B38" s="5" t="str">
        <f>_xll.JChemExcel.Functions.JCSYSStructure("451099E9520BF56E27BE1E057283D356")</f>
        <v/>
      </c>
      <c r="C38" s="6">
        <v>540.67999999999995</v>
      </c>
      <c r="D38" s="7" t="s">
        <v>62</v>
      </c>
      <c r="E38" s="7" t="s">
        <v>75</v>
      </c>
      <c r="F38" s="6">
        <v>540.24099999999999</v>
      </c>
      <c r="G38" s="6">
        <v>540.67399999999998</v>
      </c>
      <c r="H38" s="6">
        <v>2.93</v>
      </c>
      <c r="I38" s="6">
        <v>-5.5990000000000002</v>
      </c>
      <c r="J38" s="8">
        <v>3</v>
      </c>
      <c r="K38" s="8">
        <v>6</v>
      </c>
      <c r="L38" s="6">
        <v>120.86</v>
      </c>
      <c r="M38" s="9">
        <v>11</v>
      </c>
    </row>
    <row r="39" spans="1:13" ht="150" customHeight="1" x14ac:dyDescent="0.25">
      <c r="A39" s="4" t="s">
        <v>281</v>
      </c>
      <c r="B39" s="5" t="str">
        <f>_xll.JChemExcel.Functions.JCSYSStructure("EB55AF20F3C1B06190896369E1CC296A")</f>
        <v/>
      </c>
      <c r="C39" s="6">
        <v>616.78</v>
      </c>
      <c r="D39" s="7" t="s">
        <v>60</v>
      </c>
      <c r="E39" s="7" t="s">
        <v>76</v>
      </c>
      <c r="F39" s="6">
        <v>616.77020000000005</v>
      </c>
      <c r="G39" s="6">
        <v>616.77020000000005</v>
      </c>
      <c r="H39" s="6">
        <v>4.5659999999999998</v>
      </c>
      <c r="I39" s="6">
        <v>-7.0270000000000001</v>
      </c>
      <c r="J39" s="8">
        <v>3</v>
      </c>
      <c r="K39" s="8">
        <v>6</v>
      </c>
      <c r="L39" s="6">
        <v>120.86</v>
      </c>
      <c r="M39" s="9">
        <v>11</v>
      </c>
    </row>
    <row r="40" spans="1:13" ht="150" customHeight="1" x14ac:dyDescent="0.25">
      <c r="A40" s="4" t="s">
        <v>282</v>
      </c>
      <c r="B40" s="5" t="str">
        <f>_xll.JChemExcel.Functions.JCSYSStructure("F506C261A4E4CADD77C3734B8B8BE297")</f>
        <v/>
      </c>
      <c r="C40" s="6">
        <v>629.82000000000005</v>
      </c>
      <c r="D40" s="7" t="s">
        <v>77</v>
      </c>
      <c r="E40" s="7" t="s">
        <v>78</v>
      </c>
      <c r="F40" s="6">
        <v>629.81201999999996</v>
      </c>
      <c r="G40" s="6">
        <v>629.81201999999996</v>
      </c>
      <c r="H40" s="6">
        <v>4.4279999999999999</v>
      </c>
      <c r="I40" s="6">
        <v>-7.0709999999999997</v>
      </c>
      <c r="J40" s="8">
        <v>3</v>
      </c>
      <c r="K40" s="8">
        <v>6</v>
      </c>
      <c r="L40" s="6">
        <v>114.87</v>
      </c>
      <c r="M40" s="9">
        <v>11</v>
      </c>
    </row>
    <row r="41" spans="1:13" ht="150" customHeight="1" x14ac:dyDescent="0.25">
      <c r="A41" s="4" t="s">
        <v>283</v>
      </c>
      <c r="B41" s="5" t="str">
        <f>_xll.JChemExcel.Functions.JCSYSStructure("8231DC83226503DC5C4DBE499002CF1D")</f>
        <v/>
      </c>
      <c r="C41" s="6">
        <v>602.75</v>
      </c>
      <c r="D41" s="7" t="s">
        <v>73</v>
      </c>
      <c r="E41" s="7" t="s">
        <v>79</v>
      </c>
      <c r="F41" s="6">
        <v>602.74400000000003</v>
      </c>
      <c r="G41" s="6">
        <v>602.74400000000003</v>
      </c>
      <c r="H41" s="6">
        <v>4.4660000000000002</v>
      </c>
      <c r="I41" s="6">
        <v>-7.1</v>
      </c>
      <c r="J41" s="8">
        <v>3</v>
      </c>
      <c r="K41" s="8">
        <v>6</v>
      </c>
      <c r="L41" s="6">
        <v>120.86</v>
      </c>
      <c r="M41" s="9">
        <v>11</v>
      </c>
    </row>
    <row r="42" spans="1:13" ht="150" customHeight="1" x14ac:dyDescent="0.25">
      <c r="A42" s="4" t="s">
        <v>284</v>
      </c>
      <c r="B42" s="5" t="str">
        <f>_xll.JChemExcel.Functions.JCSYSStructure("56F8640C27CEDC6E363C973812B38AC0")</f>
        <v/>
      </c>
      <c r="C42" s="6">
        <v>629.82000000000005</v>
      </c>
      <c r="D42" s="7" t="s">
        <v>77</v>
      </c>
      <c r="E42" s="7" t="s">
        <v>80</v>
      </c>
      <c r="F42" s="6">
        <v>629.81201999999996</v>
      </c>
      <c r="G42" s="6">
        <v>629.81201999999996</v>
      </c>
      <c r="H42" s="6">
        <v>4.4279999999999999</v>
      </c>
      <c r="I42" s="6">
        <v>-7.0709999999999997</v>
      </c>
      <c r="J42" s="8">
        <v>3</v>
      </c>
      <c r="K42" s="8">
        <v>6</v>
      </c>
      <c r="L42" s="6">
        <v>114.87</v>
      </c>
      <c r="M42" s="9">
        <v>11</v>
      </c>
    </row>
    <row r="43" spans="1:13" ht="150" customHeight="1" x14ac:dyDescent="0.25">
      <c r="A43" s="4" t="s">
        <v>285</v>
      </c>
      <c r="B43" s="5" t="str">
        <f>_xll.JChemExcel.Functions.JCSYSStructure("26BA84900827C5833C5EA4819EFCD95A")</f>
        <v/>
      </c>
      <c r="C43" s="6">
        <v>665.82</v>
      </c>
      <c r="D43" s="7" t="s">
        <v>81</v>
      </c>
      <c r="E43" s="7" t="s">
        <v>82</v>
      </c>
      <c r="F43" s="6">
        <v>665.82299999999998</v>
      </c>
      <c r="G43" s="6">
        <v>665.82299999999998</v>
      </c>
      <c r="H43" s="6">
        <v>3.9710000000000001</v>
      </c>
      <c r="I43" s="6">
        <v>-7.02</v>
      </c>
      <c r="J43" s="8">
        <v>4</v>
      </c>
      <c r="K43" s="8">
        <v>7</v>
      </c>
      <c r="L43" s="6">
        <v>157.80000000000001</v>
      </c>
      <c r="M43" s="9">
        <v>10</v>
      </c>
    </row>
    <row r="44" spans="1:13" ht="150" customHeight="1" x14ac:dyDescent="0.25">
      <c r="A44" s="4" t="s">
        <v>286</v>
      </c>
      <c r="B44" s="5" t="str">
        <f>_xll.JChemExcel.Functions.JCSYSStructure("F241B0629E82F5B54999EEBC6C054E73")</f>
        <v/>
      </c>
      <c r="C44" s="6">
        <v>588.72</v>
      </c>
      <c r="D44" s="7" t="s">
        <v>83</v>
      </c>
      <c r="E44" s="7" t="s">
        <v>84</v>
      </c>
      <c r="F44" s="6">
        <v>588.71699999999998</v>
      </c>
      <c r="G44" s="6">
        <v>588.71699999999998</v>
      </c>
      <c r="H44" s="6">
        <v>4.4870000000000001</v>
      </c>
      <c r="I44" s="6">
        <v>-7.282</v>
      </c>
      <c r="J44" s="8">
        <v>3</v>
      </c>
      <c r="K44" s="8">
        <v>6</v>
      </c>
      <c r="L44" s="6">
        <v>120.86</v>
      </c>
      <c r="M44" s="9">
        <v>10</v>
      </c>
    </row>
    <row r="45" spans="1:13" ht="150" customHeight="1" x14ac:dyDescent="0.25">
      <c r="A45" s="4" t="s">
        <v>287</v>
      </c>
      <c r="B45" s="5" t="str">
        <f>_xll.JChemExcel.Functions.JCSYSStructure("D080D11379324B6EC495E9E634007021")</f>
        <v/>
      </c>
      <c r="C45" s="6">
        <v>526.65</v>
      </c>
      <c r="D45" s="7" t="s">
        <v>85</v>
      </c>
      <c r="E45" s="7" t="s">
        <v>86</v>
      </c>
      <c r="F45" s="6">
        <v>526.64800000000002</v>
      </c>
      <c r="G45" s="6">
        <v>526.64800000000002</v>
      </c>
      <c r="H45" s="6">
        <v>2.673</v>
      </c>
      <c r="I45" s="6">
        <v>-5.5579999999999998</v>
      </c>
      <c r="J45" s="8">
        <v>3</v>
      </c>
      <c r="K45" s="8">
        <v>6</v>
      </c>
      <c r="L45" s="6">
        <v>120.86</v>
      </c>
      <c r="M45" s="9">
        <v>10</v>
      </c>
    </row>
    <row r="46" spans="1:13" ht="150" customHeight="1" x14ac:dyDescent="0.25">
      <c r="A46" s="4" t="s">
        <v>288</v>
      </c>
      <c r="B46" s="5" t="str">
        <f>_xll.JChemExcel.Functions.JCSYSStructure("01350F078B764E1EB0D36E5D6C613007")</f>
        <v/>
      </c>
      <c r="C46" s="6">
        <v>524.67999999999995</v>
      </c>
      <c r="D46" s="7" t="s">
        <v>87</v>
      </c>
      <c r="E46" s="7" t="s">
        <v>88</v>
      </c>
      <c r="F46" s="6">
        <v>524.24599999999998</v>
      </c>
      <c r="G46" s="6">
        <v>524.67499999999995</v>
      </c>
      <c r="H46" s="6">
        <v>2.9420000000000002</v>
      </c>
      <c r="I46" s="6">
        <v>-5.9989999999999997</v>
      </c>
      <c r="J46" s="8">
        <v>3</v>
      </c>
      <c r="K46" s="8">
        <v>5</v>
      </c>
      <c r="L46" s="6">
        <v>111.63</v>
      </c>
      <c r="M46" s="9">
        <v>10</v>
      </c>
    </row>
    <row r="47" spans="1:13" ht="150" customHeight="1" x14ac:dyDescent="0.25">
      <c r="A47" s="4" t="s">
        <v>289</v>
      </c>
      <c r="B47" s="5" t="str">
        <f>_xll.JChemExcel.Functions.JCSYSStructure("B1E27702DFE2ABCFCAFA050B187580A6")</f>
        <v/>
      </c>
      <c r="C47" s="6">
        <v>602.75</v>
      </c>
      <c r="D47" s="7" t="s">
        <v>73</v>
      </c>
      <c r="E47" s="7" t="s">
        <v>89</v>
      </c>
      <c r="F47" s="6">
        <v>602.74400000000003</v>
      </c>
      <c r="G47" s="6">
        <v>602.74400000000003</v>
      </c>
      <c r="H47" s="6">
        <v>4.5140000000000002</v>
      </c>
      <c r="I47" s="6">
        <v>-7.3449999999999998</v>
      </c>
      <c r="J47" s="8">
        <v>3</v>
      </c>
      <c r="K47" s="8">
        <v>6</v>
      </c>
      <c r="L47" s="6">
        <v>120.86</v>
      </c>
      <c r="M47" s="9">
        <v>10</v>
      </c>
    </row>
    <row r="48" spans="1:13" ht="150" customHeight="1" x14ac:dyDescent="0.25">
      <c r="A48" s="4" t="s">
        <v>290</v>
      </c>
      <c r="B48" s="5" t="str">
        <f>_xll.JChemExcel.Functions.JCSYSStructure("57441BDA0528B74E04797F8EFDC2FB33")</f>
        <v/>
      </c>
      <c r="C48" s="6">
        <v>602.75</v>
      </c>
      <c r="D48" s="7" t="s">
        <v>73</v>
      </c>
      <c r="E48" s="7" t="s">
        <v>90</v>
      </c>
      <c r="F48" s="6">
        <v>602.74400000000003</v>
      </c>
      <c r="G48" s="6">
        <v>602.74400000000003</v>
      </c>
      <c r="H48" s="6">
        <v>4.7960000000000003</v>
      </c>
      <c r="I48" s="6">
        <v>-7.5540000000000003</v>
      </c>
      <c r="J48" s="8">
        <v>3</v>
      </c>
      <c r="K48" s="8">
        <v>6</v>
      </c>
      <c r="L48" s="6">
        <v>120.86</v>
      </c>
      <c r="M48" s="9">
        <v>10</v>
      </c>
    </row>
    <row r="49" spans="1:13" ht="150" customHeight="1" x14ac:dyDescent="0.25">
      <c r="A49" s="4" t="s">
        <v>291</v>
      </c>
      <c r="B49" s="5" t="str">
        <f>_xll.JChemExcel.Functions.JCSYSStructure("485456DDD9A085303FCD2D027BE0DB5C")</f>
        <v/>
      </c>
      <c r="C49" s="6">
        <v>540.67999999999995</v>
      </c>
      <c r="D49" s="7" t="s">
        <v>62</v>
      </c>
      <c r="E49" s="7" t="s">
        <v>91</v>
      </c>
      <c r="F49" s="6">
        <v>540.67399999999998</v>
      </c>
      <c r="G49" s="6">
        <v>540.67399999999998</v>
      </c>
      <c r="H49" s="6">
        <v>2.9820000000000002</v>
      </c>
      <c r="I49" s="6">
        <v>-5.8440000000000003</v>
      </c>
      <c r="J49" s="8">
        <v>3</v>
      </c>
      <c r="K49" s="8">
        <v>6</v>
      </c>
      <c r="L49" s="6">
        <v>120.86</v>
      </c>
      <c r="M49" s="9">
        <v>10</v>
      </c>
    </row>
    <row r="50" spans="1:13" ht="150" customHeight="1" x14ac:dyDescent="0.25">
      <c r="A50" s="4" t="s">
        <v>292</v>
      </c>
      <c r="B50" s="5" t="str">
        <f>_xll.JChemExcel.Functions.JCSYSStructure("75B775C87A033213CFA062B9CB39B908")</f>
        <v/>
      </c>
      <c r="C50" s="6">
        <v>538.71</v>
      </c>
      <c r="D50" s="7" t="s">
        <v>64</v>
      </c>
      <c r="E50" s="7" t="s">
        <v>92</v>
      </c>
      <c r="F50" s="6">
        <v>538.70100000000002</v>
      </c>
      <c r="G50" s="6">
        <v>538.70100000000002</v>
      </c>
      <c r="H50" s="6">
        <v>3.2509999999999999</v>
      </c>
      <c r="I50" s="6">
        <v>-6.2850000000000001</v>
      </c>
      <c r="J50" s="8">
        <v>3</v>
      </c>
      <c r="K50" s="8">
        <v>5</v>
      </c>
      <c r="L50" s="6">
        <v>111.63</v>
      </c>
      <c r="M50" s="9">
        <v>10</v>
      </c>
    </row>
    <row r="51" spans="1:13" ht="150" customHeight="1" x14ac:dyDescent="0.25">
      <c r="A51" s="4" t="s">
        <v>293</v>
      </c>
      <c r="B51" s="5" t="str">
        <f>_xll.JChemExcel.Functions.JCSYSStructure("0C60E924D70BEA823B2BC132D6FEF819")</f>
        <v/>
      </c>
      <c r="C51" s="6">
        <v>651.79999999999995</v>
      </c>
      <c r="D51" s="7" t="s">
        <v>93</v>
      </c>
      <c r="E51" s="7" t="s">
        <v>94</v>
      </c>
      <c r="F51" s="6">
        <v>651.79600000000005</v>
      </c>
      <c r="G51" s="6">
        <v>651.79600000000005</v>
      </c>
      <c r="H51" s="6">
        <v>3.6619999999999999</v>
      </c>
      <c r="I51" s="6">
        <v>-6.7619999999999996</v>
      </c>
      <c r="J51" s="8">
        <v>4</v>
      </c>
      <c r="K51" s="8">
        <v>7</v>
      </c>
      <c r="L51" s="6">
        <v>157.80000000000001</v>
      </c>
      <c r="M51" s="9">
        <v>10</v>
      </c>
    </row>
    <row r="52" spans="1:13" ht="150" customHeight="1" x14ac:dyDescent="0.25">
      <c r="A52" s="4" t="s">
        <v>294</v>
      </c>
      <c r="B52" s="5" t="str">
        <f>_xll.JChemExcel.Functions.JCSYSStructure("97EAC023A0B2E7E1A418551FA7FCD9F4")</f>
        <v/>
      </c>
      <c r="C52" s="6">
        <v>607.80999999999995</v>
      </c>
      <c r="D52" s="7" t="s">
        <v>95</v>
      </c>
      <c r="E52" s="7" t="s">
        <v>96</v>
      </c>
      <c r="F52" s="6">
        <v>607.80700000000002</v>
      </c>
      <c r="G52" s="6">
        <v>607.80700000000002</v>
      </c>
      <c r="H52" s="6">
        <v>2.81</v>
      </c>
      <c r="I52" s="6">
        <v>-5.2939999999999996</v>
      </c>
      <c r="J52" s="8">
        <v>3</v>
      </c>
      <c r="K52" s="8">
        <v>6</v>
      </c>
      <c r="L52" s="6">
        <v>114.87</v>
      </c>
      <c r="M52" s="9">
        <v>10</v>
      </c>
    </row>
    <row r="53" spans="1:13" ht="150" customHeight="1" x14ac:dyDescent="0.25">
      <c r="A53" s="4" t="s">
        <v>295</v>
      </c>
      <c r="B53" s="5" t="str">
        <f>_xll.JChemExcel.Functions.JCSYSStructure("1AFA8CF94B47144C675ED2F88C78E9FD")</f>
        <v/>
      </c>
      <c r="C53" s="6">
        <v>586.75</v>
      </c>
      <c r="D53" s="7" t="s">
        <v>97</v>
      </c>
      <c r="E53" s="7" t="s">
        <v>98</v>
      </c>
      <c r="F53" s="6">
        <v>586.74400000000003</v>
      </c>
      <c r="G53" s="6">
        <v>586.74400000000003</v>
      </c>
      <c r="H53" s="6">
        <v>4.4009999999999998</v>
      </c>
      <c r="I53" s="6">
        <v>-6.94</v>
      </c>
      <c r="J53" s="8">
        <v>3</v>
      </c>
      <c r="K53" s="8">
        <v>5</v>
      </c>
      <c r="L53" s="6">
        <v>111.63</v>
      </c>
      <c r="M53" s="9">
        <v>10</v>
      </c>
    </row>
    <row r="54" spans="1:13" ht="150" customHeight="1" x14ac:dyDescent="0.25">
      <c r="A54" s="4" t="s">
        <v>296</v>
      </c>
      <c r="B54" s="5" t="str">
        <f>_xll.JChemExcel.Functions.JCSYSStructure("B7B0B0CAF4651BA9F7F643C7945C9583")</f>
        <v/>
      </c>
      <c r="C54" s="6">
        <v>593.79</v>
      </c>
      <c r="D54" s="7" t="s">
        <v>99</v>
      </c>
      <c r="E54" s="7" t="s">
        <v>100</v>
      </c>
      <c r="F54" s="6">
        <v>593.78</v>
      </c>
      <c r="G54" s="6">
        <v>593.78</v>
      </c>
      <c r="H54" s="6">
        <v>2.5009999999999999</v>
      </c>
      <c r="I54" s="6">
        <v>-5.0229999999999997</v>
      </c>
      <c r="J54" s="8">
        <v>3</v>
      </c>
      <c r="K54" s="8">
        <v>6</v>
      </c>
      <c r="L54" s="6">
        <v>114.87</v>
      </c>
      <c r="M54" s="9">
        <v>10</v>
      </c>
    </row>
    <row r="55" spans="1:13" ht="150" customHeight="1" x14ac:dyDescent="0.25">
      <c r="A55" s="4" t="s">
        <v>297</v>
      </c>
      <c r="B55" s="5" t="str">
        <f>_xll.JChemExcel.Functions.JCSYSStructure("12CBC7D289DA95A90FEC5DD1218ACC1E")</f>
        <v/>
      </c>
      <c r="C55" s="6">
        <v>567.71</v>
      </c>
      <c r="D55" s="7" t="s">
        <v>101</v>
      </c>
      <c r="E55" s="7" t="s">
        <v>102</v>
      </c>
      <c r="F55" s="6">
        <v>567.70000000000005</v>
      </c>
      <c r="G55" s="6">
        <v>567.70000000000005</v>
      </c>
      <c r="H55" s="6">
        <v>2.3769999999999998</v>
      </c>
      <c r="I55" s="6">
        <v>-5.7960000000000003</v>
      </c>
      <c r="J55" s="8">
        <v>4</v>
      </c>
      <c r="K55" s="8">
        <v>6</v>
      </c>
      <c r="L55" s="6">
        <v>140.72999999999999</v>
      </c>
      <c r="M55" s="9">
        <v>10</v>
      </c>
    </row>
    <row r="56" spans="1:13" ht="150" customHeight="1" x14ac:dyDescent="0.25">
      <c r="A56" s="4" t="s">
        <v>298</v>
      </c>
      <c r="B56" s="5" t="str">
        <f>_xll.JChemExcel.Functions.JCSYSStructure("7588F59AFC9E1C83B84FAB5F12522A23")</f>
        <v/>
      </c>
      <c r="C56" s="6">
        <v>553.67999999999995</v>
      </c>
      <c r="D56" s="7" t="s">
        <v>103</v>
      </c>
      <c r="E56" s="7" t="s">
        <v>104</v>
      </c>
      <c r="F56" s="6">
        <v>553.673</v>
      </c>
      <c r="G56" s="6">
        <v>553.673</v>
      </c>
      <c r="H56" s="6">
        <v>2.0680000000000001</v>
      </c>
      <c r="I56" s="6">
        <v>-5.516</v>
      </c>
      <c r="J56" s="8">
        <v>4</v>
      </c>
      <c r="K56" s="8">
        <v>6</v>
      </c>
      <c r="L56" s="6">
        <v>140.72999999999999</v>
      </c>
      <c r="M56" s="9">
        <v>10</v>
      </c>
    </row>
    <row r="57" spans="1:13" ht="150" customHeight="1" x14ac:dyDescent="0.25">
      <c r="A57" s="4" t="s">
        <v>299</v>
      </c>
      <c r="B57" s="5" t="str">
        <f>_xll.JChemExcel.Functions.JCSYSStructure("71B79885DC807294F1F5703FF105352C")</f>
        <v/>
      </c>
      <c r="C57" s="6">
        <v>600.78</v>
      </c>
      <c r="D57" s="7" t="s">
        <v>105</v>
      </c>
      <c r="E57" s="7" t="s">
        <v>106</v>
      </c>
      <c r="F57" s="6">
        <v>600.77099999999996</v>
      </c>
      <c r="G57" s="6">
        <v>600.77099999999996</v>
      </c>
      <c r="H57" s="6">
        <v>4.71</v>
      </c>
      <c r="I57" s="6">
        <v>-7.2130000000000001</v>
      </c>
      <c r="J57" s="8">
        <v>3</v>
      </c>
      <c r="K57" s="8">
        <v>5</v>
      </c>
      <c r="L57" s="6">
        <v>111.63</v>
      </c>
      <c r="M57" s="9">
        <v>10</v>
      </c>
    </row>
    <row r="58" spans="1:13" ht="150" customHeight="1" x14ac:dyDescent="0.25">
      <c r="A58" s="4" t="s">
        <v>300</v>
      </c>
      <c r="B58" s="5" t="str">
        <f>_xll.JChemExcel.Functions.JCSYSStructure("29E0DFDDAB67E7EA8A22943BD422C7F0")</f>
        <v/>
      </c>
      <c r="C58" s="6">
        <v>588.72</v>
      </c>
      <c r="D58" s="7" t="s">
        <v>83</v>
      </c>
      <c r="E58" s="7" t="s">
        <v>107</v>
      </c>
      <c r="F58" s="6">
        <v>588.71699999999998</v>
      </c>
      <c r="G58" s="6">
        <v>588.71699999999998</v>
      </c>
      <c r="H58" s="6">
        <v>4.2050000000000001</v>
      </c>
      <c r="I58" s="6">
        <v>-7.0730000000000004</v>
      </c>
      <c r="J58" s="8">
        <v>3</v>
      </c>
      <c r="K58" s="8">
        <v>6</v>
      </c>
      <c r="L58" s="6">
        <v>120.86</v>
      </c>
      <c r="M58" s="9">
        <v>10</v>
      </c>
    </row>
    <row r="59" spans="1:13" ht="150" customHeight="1" x14ac:dyDescent="0.25">
      <c r="A59" s="4" t="s">
        <v>301</v>
      </c>
      <c r="B59" s="5" t="str">
        <f>_xll.JChemExcel.Functions.JCSYSStructure("E54FF4ECDFE86BDE05C777521467ADA2")</f>
        <v/>
      </c>
      <c r="C59" s="6">
        <v>579.76</v>
      </c>
      <c r="D59" s="7" t="s">
        <v>108</v>
      </c>
      <c r="E59" s="7" t="s">
        <v>109</v>
      </c>
      <c r="F59" s="6">
        <v>579.75300000000004</v>
      </c>
      <c r="G59" s="6">
        <v>579.75300000000004</v>
      </c>
      <c r="H59" s="6">
        <v>2.5219999999999998</v>
      </c>
      <c r="I59" s="6">
        <v>-5.2030000000000003</v>
      </c>
      <c r="J59" s="8">
        <v>3</v>
      </c>
      <c r="K59" s="8">
        <v>6</v>
      </c>
      <c r="L59" s="6">
        <v>114.87</v>
      </c>
      <c r="M59" s="9">
        <v>9</v>
      </c>
    </row>
    <row r="60" spans="1:13" ht="150" customHeight="1" x14ac:dyDescent="0.25">
      <c r="A60" s="4" t="s">
        <v>302</v>
      </c>
      <c r="B60" s="5" t="str">
        <f>_xll.JChemExcel.Functions.JCSYSStructure("293AB57ADB1E60E275766A599AD883A1")</f>
        <v/>
      </c>
      <c r="C60" s="6">
        <v>593.79</v>
      </c>
      <c r="D60" s="7" t="s">
        <v>99</v>
      </c>
      <c r="E60" s="7" t="s">
        <v>110</v>
      </c>
      <c r="F60" s="6">
        <v>593.78</v>
      </c>
      <c r="G60" s="6">
        <v>593.78</v>
      </c>
      <c r="H60" s="6">
        <v>2.831</v>
      </c>
      <c r="I60" s="6">
        <v>-5.4770000000000003</v>
      </c>
      <c r="J60" s="8">
        <v>3</v>
      </c>
      <c r="K60" s="8">
        <v>6</v>
      </c>
      <c r="L60" s="6">
        <v>114.87</v>
      </c>
      <c r="M60" s="9">
        <v>9</v>
      </c>
    </row>
    <row r="61" spans="1:13" ht="150" customHeight="1" x14ac:dyDescent="0.25">
      <c r="A61" s="4" t="s">
        <v>303</v>
      </c>
      <c r="B61" s="5" t="str">
        <f>_xll.JChemExcel.Functions.JCSYSStructure("FCCCEFB33A41C1BBB4C6562ABCE2C493")</f>
        <v/>
      </c>
      <c r="C61" s="6">
        <v>564.75</v>
      </c>
      <c r="D61" s="7" t="s">
        <v>111</v>
      </c>
      <c r="E61" s="7" t="s">
        <v>112</v>
      </c>
      <c r="F61" s="6">
        <v>564.73900000000003</v>
      </c>
      <c r="G61" s="6">
        <v>564.73900000000003</v>
      </c>
      <c r="H61" s="6">
        <v>3.7549999999999999</v>
      </c>
      <c r="I61" s="6">
        <v>-6.9329999999999998</v>
      </c>
      <c r="J61" s="8">
        <v>3</v>
      </c>
      <c r="K61" s="8">
        <v>5</v>
      </c>
      <c r="L61" s="6">
        <v>111.63</v>
      </c>
      <c r="M61" s="9">
        <v>8</v>
      </c>
    </row>
    <row r="62" spans="1:13" ht="150" customHeight="1" x14ac:dyDescent="0.25">
      <c r="A62" s="10" t="s">
        <v>304</v>
      </c>
      <c r="B62" s="11" t="str">
        <f>_xll.JChemExcel.Functions.JCSYSStructure("0BF9BFBC871EF9769B9EC79BD11E53A2")</f>
        <v/>
      </c>
      <c r="C62" s="12">
        <v>578.77</v>
      </c>
      <c r="D62" s="13" t="s">
        <v>113</v>
      </c>
      <c r="E62" s="13" t="s">
        <v>114</v>
      </c>
      <c r="F62" s="12">
        <v>578.76499999999999</v>
      </c>
      <c r="G62" s="12">
        <v>578.76499999999999</v>
      </c>
      <c r="H62" s="12">
        <v>4.0640000000000001</v>
      </c>
      <c r="I62" s="12">
        <v>-7.21</v>
      </c>
      <c r="J62" s="14">
        <v>3</v>
      </c>
      <c r="K62" s="14">
        <v>5</v>
      </c>
      <c r="L62" s="12">
        <v>111.63</v>
      </c>
      <c r="M62" s="15">
        <v>8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workbookViewId="0"/>
  </sheetViews>
  <sheetFormatPr defaultRowHeight="15" x14ac:dyDescent="0.25"/>
  <sheetData>
    <row r="1" spans="1:4" x14ac:dyDescent="0.25">
      <c r="A1" t="s">
        <v>115</v>
      </c>
      <c r="B1" t="s">
        <v>116</v>
      </c>
      <c r="C1" t="s">
        <v>117</v>
      </c>
      <c r="D1" t="s">
        <v>118</v>
      </c>
    </row>
    <row r="2" spans="1:4" x14ac:dyDescent="0.25">
      <c r="A2" t="s">
        <v>119</v>
      </c>
      <c r="B2" t="s">
        <v>120</v>
      </c>
      <c r="C2" t="s">
        <v>121</v>
      </c>
      <c r="D2" t="s">
        <v>122</v>
      </c>
    </row>
    <row r="3" spans="1:4" x14ac:dyDescent="0.25">
      <c r="A3" t="s">
        <v>123</v>
      </c>
      <c r="B3" t="s">
        <v>120</v>
      </c>
      <c r="C3" t="s">
        <v>121</v>
      </c>
      <c r="D3" t="s">
        <v>124</v>
      </c>
    </row>
    <row r="4" spans="1:4" x14ac:dyDescent="0.25">
      <c r="A4" t="s">
        <v>125</v>
      </c>
      <c r="B4" t="s">
        <v>120</v>
      </c>
      <c r="C4" t="s">
        <v>121</v>
      </c>
      <c r="D4" t="s">
        <v>126</v>
      </c>
    </row>
    <row r="5" spans="1:4" x14ac:dyDescent="0.25">
      <c r="A5" t="s">
        <v>127</v>
      </c>
      <c r="B5" t="s">
        <v>120</v>
      </c>
      <c r="C5" t="s">
        <v>121</v>
      </c>
      <c r="D5" t="s">
        <v>128</v>
      </c>
    </row>
    <row r="6" spans="1:4" x14ac:dyDescent="0.25">
      <c r="A6" t="s">
        <v>129</v>
      </c>
      <c r="B6" t="s">
        <v>120</v>
      </c>
      <c r="C6" t="s">
        <v>121</v>
      </c>
      <c r="D6" t="s">
        <v>130</v>
      </c>
    </row>
    <row r="7" spans="1:4" x14ac:dyDescent="0.25">
      <c r="A7" t="s">
        <v>131</v>
      </c>
      <c r="B7" t="s">
        <v>120</v>
      </c>
      <c r="C7" t="s">
        <v>121</v>
      </c>
      <c r="D7" t="s">
        <v>132</v>
      </c>
    </row>
    <row r="8" spans="1:4" x14ac:dyDescent="0.25">
      <c r="A8" t="s">
        <v>133</v>
      </c>
      <c r="B8" t="s">
        <v>120</v>
      </c>
      <c r="C8" t="s">
        <v>121</v>
      </c>
      <c r="D8" t="s">
        <v>134</v>
      </c>
    </row>
    <row r="9" spans="1:4" x14ac:dyDescent="0.25">
      <c r="A9" t="s">
        <v>135</v>
      </c>
      <c r="B9" t="s">
        <v>120</v>
      </c>
      <c r="C9" t="s">
        <v>121</v>
      </c>
      <c r="D9" t="s">
        <v>136</v>
      </c>
    </row>
    <row r="10" spans="1:4" x14ac:dyDescent="0.25">
      <c r="A10" t="s">
        <v>137</v>
      </c>
      <c r="B10" t="s">
        <v>120</v>
      </c>
      <c r="C10" t="s">
        <v>121</v>
      </c>
      <c r="D10" t="s">
        <v>138</v>
      </c>
    </row>
    <row r="11" spans="1:4" x14ac:dyDescent="0.25">
      <c r="A11" t="s">
        <v>139</v>
      </c>
      <c r="B11" t="s">
        <v>120</v>
      </c>
      <c r="C11" t="s">
        <v>121</v>
      </c>
      <c r="D11" t="s">
        <v>140</v>
      </c>
    </row>
    <row r="12" spans="1:4" x14ac:dyDescent="0.25">
      <c r="A12" t="s">
        <v>141</v>
      </c>
      <c r="B12" t="s">
        <v>120</v>
      </c>
      <c r="C12" t="s">
        <v>121</v>
      </c>
      <c r="D12" t="s">
        <v>142</v>
      </c>
    </row>
    <row r="13" spans="1:4" x14ac:dyDescent="0.25">
      <c r="A13" t="s">
        <v>143</v>
      </c>
      <c r="B13" t="s">
        <v>120</v>
      </c>
      <c r="C13" t="s">
        <v>121</v>
      </c>
      <c r="D13" t="s">
        <v>144</v>
      </c>
    </row>
    <row r="14" spans="1:4" x14ac:dyDescent="0.25">
      <c r="A14" t="s">
        <v>145</v>
      </c>
      <c r="B14" t="s">
        <v>120</v>
      </c>
      <c r="C14" t="s">
        <v>121</v>
      </c>
      <c r="D14" t="s">
        <v>146</v>
      </c>
    </row>
    <row r="15" spans="1:4" x14ac:dyDescent="0.25">
      <c r="A15" t="s">
        <v>147</v>
      </c>
      <c r="B15" t="s">
        <v>120</v>
      </c>
      <c r="C15" t="s">
        <v>121</v>
      </c>
      <c r="D15" t="s">
        <v>148</v>
      </c>
    </row>
    <row r="16" spans="1:4" x14ac:dyDescent="0.25">
      <c r="A16" t="s">
        <v>149</v>
      </c>
      <c r="B16" t="s">
        <v>120</v>
      </c>
      <c r="C16" t="s">
        <v>121</v>
      </c>
      <c r="D16" t="s">
        <v>150</v>
      </c>
    </row>
    <row r="17" spans="1:4" x14ac:dyDescent="0.25">
      <c r="A17" t="s">
        <v>151</v>
      </c>
      <c r="B17" t="s">
        <v>120</v>
      </c>
      <c r="C17" t="s">
        <v>121</v>
      </c>
      <c r="D17" t="s">
        <v>152</v>
      </c>
    </row>
    <row r="18" spans="1:4" x14ac:dyDescent="0.25">
      <c r="A18" t="s">
        <v>153</v>
      </c>
      <c r="B18" t="s">
        <v>120</v>
      </c>
      <c r="C18" t="s">
        <v>121</v>
      </c>
      <c r="D18" t="s">
        <v>154</v>
      </c>
    </row>
    <row r="19" spans="1:4" x14ac:dyDescent="0.25">
      <c r="A19" t="s">
        <v>155</v>
      </c>
      <c r="B19" t="s">
        <v>120</v>
      </c>
      <c r="C19" t="s">
        <v>121</v>
      </c>
      <c r="D19" t="s">
        <v>156</v>
      </c>
    </row>
    <row r="20" spans="1:4" x14ac:dyDescent="0.25">
      <c r="A20" t="s">
        <v>157</v>
      </c>
      <c r="B20" t="s">
        <v>120</v>
      </c>
      <c r="C20" t="s">
        <v>121</v>
      </c>
      <c r="D20" t="s">
        <v>158</v>
      </c>
    </row>
    <row r="21" spans="1:4" x14ac:dyDescent="0.25">
      <c r="A21" t="s">
        <v>159</v>
      </c>
      <c r="B21" t="s">
        <v>120</v>
      </c>
      <c r="C21" t="s">
        <v>121</v>
      </c>
      <c r="D21" t="s">
        <v>160</v>
      </c>
    </row>
    <row r="22" spans="1:4" x14ac:dyDescent="0.25">
      <c r="A22" t="s">
        <v>161</v>
      </c>
      <c r="B22" t="s">
        <v>120</v>
      </c>
      <c r="C22" t="s">
        <v>121</v>
      </c>
      <c r="D22" t="s">
        <v>162</v>
      </c>
    </row>
    <row r="23" spans="1:4" x14ac:dyDescent="0.25">
      <c r="A23" t="s">
        <v>163</v>
      </c>
      <c r="B23" t="s">
        <v>120</v>
      </c>
      <c r="C23" t="s">
        <v>121</v>
      </c>
      <c r="D23" t="s">
        <v>164</v>
      </c>
    </row>
    <row r="24" spans="1:4" x14ac:dyDescent="0.25">
      <c r="A24" t="s">
        <v>165</v>
      </c>
      <c r="B24" t="s">
        <v>120</v>
      </c>
      <c r="C24" t="s">
        <v>121</v>
      </c>
      <c r="D24" t="s">
        <v>166</v>
      </c>
    </row>
    <row r="25" spans="1:4" x14ac:dyDescent="0.25">
      <c r="A25" t="s">
        <v>167</v>
      </c>
      <c r="B25" t="s">
        <v>120</v>
      </c>
      <c r="C25" t="s">
        <v>121</v>
      </c>
      <c r="D25" t="s">
        <v>168</v>
      </c>
    </row>
    <row r="26" spans="1:4" x14ac:dyDescent="0.25">
      <c r="A26" t="s">
        <v>169</v>
      </c>
      <c r="B26" t="s">
        <v>120</v>
      </c>
      <c r="C26" t="s">
        <v>121</v>
      </c>
      <c r="D26" t="s">
        <v>170</v>
      </c>
    </row>
    <row r="27" spans="1:4" x14ac:dyDescent="0.25">
      <c r="A27" t="s">
        <v>171</v>
      </c>
      <c r="B27" t="s">
        <v>120</v>
      </c>
      <c r="C27" t="s">
        <v>121</v>
      </c>
      <c r="D27" t="s">
        <v>172</v>
      </c>
    </row>
    <row r="28" spans="1:4" x14ac:dyDescent="0.25">
      <c r="A28" t="s">
        <v>173</v>
      </c>
      <c r="B28" t="s">
        <v>120</v>
      </c>
      <c r="C28" t="s">
        <v>121</v>
      </c>
      <c r="D28" t="s">
        <v>174</v>
      </c>
    </row>
    <row r="29" spans="1:4" x14ac:dyDescent="0.25">
      <c r="A29" t="s">
        <v>175</v>
      </c>
      <c r="B29" t="s">
        <v>120</v>
      </c>
      <c r="C29" t="s">
        <v>121</v>
      </c>
      <c r="D29" t="s">
        <v>176</v>
      </c>
    </row>
    <row r="30" spans="1:4" x14ac:dyDescent="0.25">
      <c r="A30" t="s">
        <v>177</v>
      </c>
      <c r="B30" t="s">
        <v>120</v>
      </c>
      <c r="C30" t="s">
        <v>121</v>
      </c>
      <c r="D30" t="s">
        <v>178</v>
      </c>
    </row>
    <row r="31" spans="1:4" x14ac:dyDescent="0.25">
      <c r="A31" t="s">
        <v>179</v>
      </c>
      <c r="B31" t="s">
        <v>120</v>
      </c>
      <c r="C31" t="s">
        <v>121</v>
      </c>
      <c r="D31" t="s">
        <v>180</v>
      </c>
    </row>
    <row r="32" spans="1:4" x14ac:dyDescent="0.25">
      <c r="A32" t="s">
        <v>181</v>
      </c>
      <c r="B32" t="s">
        <v>120</v>
      </c>
      <c r="C32" t="s">
        <v>121</v>
      </c>
      <c r="D32" t="s">
        <v>182</v>
      </c>
    </row>
    <row r="33" spans="1:4" x14ac:dyDescent="0.25">
      <c r="A33" t="s">
        <v>183</v>
      </c>
      <c r="B33" t="s">
        <v>120</v>
      </c>
      <c r="C33" t="s">
        <v>121</v>
      </c>
      <c r="D33" t="s">
        <v>184</v>
      </c>
    </row>
    <row r="34" spans="1:4" x14ac:dyDescent="0.25">
      <c r="A34" t="s">
        <v>185</v>
      </c>
      <c r="B34" t="s">
        <v>120</v>
      </c>
      <c r="C34" t="s">
        <v>121</v>
      </c>
      <c r="D34" t="s">
        <v>186</v>
      </c>
    </row>
    <row r="35" spans="1:4" x14ac:dyDescent="0.25">
      <c r="A35" t="s">
        <v>187</v>
      </c>
      <c r="B35" t="s">
        <v>120</v>
      </c>
      <c r="C35" t="s">
        <v>121</v>
      </c>
      <c r="D35" t="s">
        <v>188</v>
      </c>
    </row>
    <row r="36" spans="1:4" x14ac:dyDescent="0.25">
      <c r="A36" t="s">
        <v>189</v>
      </c>
      <c r="B36" t="s">
        <v>120</v>
      </c>
      <c r="C36" t="s">
        <v>121</v>
      </c>
      <c r="D36" t="s">
        <v>190</v>
      </c>
    </row>
    <row r="37" spans="1:4" x14ac:dyDescent="0.25">
      <c r="A37" t="s">
        <v>191</v>
      </c>
      <c r="B37" t="s">
        <v>120</v>
      </c>
      <c r="C37" t="s">
        <v>121</v>
      </c>
      <c r="D37" t="s">
        <v>192</v>
      </c>
    </row>
    <row r="38" spans="1:4" x14ac:dyDescent="0.25">
      <c r="A38" t="s">
        <v>193</v>
      </c>
      <c r="B38" t="s">
        <v>120</v>
      </c>
      <c r="C38" t="s">
        <v>121</v>
      </c>
      <c r="D38" t="s">
        <v>194</v>
      </c>
    </row>
    <row r="39" spans="1:4" x14ac:dyDescent="0.25">
      <c r="A39" t="s">
        <v>195</v>
      </c>
      <c r="B39" t="s">
        <v>120</v>
      </c>
      <c r="C39" t="s">
        <v>121</v>
      </c>
      <c r="D39" t="s">
        <v>196</v>
      </c>
    </row>
    <row r="40" spans="1:4" x14ac:dyDescent="0.25">
      <c r="A40" t="s">
        <v>197</v>
      </c>
      <c r="B40" t="s">
        <v>120</v>
      </c>
      <c r="C40" t="s">
        <v>121</v>
      </c>
      <c r="D40" t="s">
        <v>198</v>
      </c>
    </row>
    <row r="41" spans="1:4" x14ac:dyDescent="0.25">
      <c r="A41" t="s">
        <v>199</v>
      </c>
      <c r="B41" t="s">
        <v>120</v>
      </c>
      <c r="C41" t="s">
        <v>121</v>
      </c>
      <c r="D41" t="s">
        <v>200</v>
      </c>
    </row>
    <row r="42" spans="1:4" x14ac:dyDescent="0.25">
      <c r="A42" t="s">
        <v>201</v>
      </c>
      <c r="B42" t="s">
        <v>120</v>
      </c>
      <c r="C42" t="s">
        <v>121</v>
      </c>
      <c r="D42" t="s">
        <v>202</v>
      </c>
    </row>
    <row r="43" spans="1:4" x14ac:dyDescent="0.25">
      <c r="A43" t="s">
        <v>203</v>
      </c>
      <c r="B43" t="s">
        <v>120</v>
      </c>
      <c r="C43" t="s">
        <v>121</v>
      </c>
      <c r="D43" t="s">
        <v>204</v>
      </c>
    </row>
    <row r="44" spans="1:4" x14ac:dyDescent="0.25">
      <c r="A44" t="s">
        <v>205</v>
      </c>
      <c r="B44" t="s">
        <v>120</v>
      </c>
      <c r="C44" t="s">
        <v>121</v>
      </c>
      <c r="D44" t="s">
        <v>206</v>
      </c>
    </row>
    <row r="45" spans="1:4" x14ac:dyDescent="0.25">
      <c r="A45" t="s">
        <v>207</v>
      </c>
      <c r="B45" t="s">
        <v>120</v>
      </c>
      <c r="C45" t="s">
        <v>121</v>
      </c>
      <c r="D45" t="s">
        <v>208</v>
      </c>
    </row>
    <row r="46" spans="1:4" x14ac:dyDescent="0.25">
      <c r="A46" t="s">
        <v>209</v>
      </c>
      <c r="B46" t="s">
        <v>120</v>
      </c>
      <c r="C46" t="s">
        <v>121</v>
      </c>
      <c r="D46" t="s">
        <v>210</v>
      </c>
    </row>
    <row r="47" spans="1:4" x14ac:dyDescent="0.25">
      <c r="A47" t="s">
        <v>211</v>
      </c>
      <c r="B47" t="s">
        <v>120</v>
      </c>
      <c r="C47" t="s">
        <v>121</v>
      </c>
      <c r="D47" t="s">
        <v>212</v>
      </c>
    </row>
    <row r="48" spans="1:4" x14ac:dyDescent="0.25">
      <c r="A48" t="s">
        <v>213</v>
      </c>
      <c r="B48" t="s">
        <v>120</v>
      </c>
      <c r="C48" t="s">
        <v>121</v>
      </c>
      <c r="D48" t="s">
        <v>214</v>
      </c>
    </row>
    <row r="49" spans="1:4" x14ac:dyDescent="0.25">
      <c r="A49" t="s">
        <v>215</v>
      </c>
      <c r="B49" t="s">
        <v>120</v>
      </c>
      <c r="C49" t="s">
        <v>121</v>
      </c>
      <c r="D49" t="s">
        <v>216</v>
      </c>
    </row>
    <row r="50" spans="1:4" x14ac:dyDescent="0.25">
      <c r="A50" t="s">
        <v>217</v>
      </c>
      <c r="B50" t="s">
        <v>120</v>
      </c>
      <c r="C50" t="s">
        <v>121</v>
      </c>
      <c r="D50" t="s">
        <v>218</v>
      </c>
    </row>
    <row r="51" spans="1:4" x14ac:dyDescent="0.25">
      <c r="A51" t="s">
        <v>219</v>
      </c>
      <c r="B51" t="s">
        <v>120</v>
      </c>
      <c r="C51" t="s">
        <v>121</v>
      </c>
      <c r="D51" t="s">
        <v>220</v>
      </c>
    </row>
    <row r="52" spans="1:4" x14ac:dyDescent="0.25">
      <c r="A52" t="s">
        <v>221</v>
      </c>
      <c r="B52" t="s">
        <v>120</v>
      </c>
      <c r="C52" t="s">
        <v>121</v>
      </c>
      <c r="D52" t="s">
        <v>222</v>
      </c>
    </row>
    <row r="53" spans="1:4" x14ac:dyDescent="0.25">
      <c r="A53" t="s">
        <v>223</v>
      </c>
      <c r="B53" t="s">
        <v>120</v>
      </c>
      <c r="C53" t="s">
        <v>121</v>
      </c>
      <c r="D53" t="s">
        <v>224</v>
      </c>
    </row>
    <row r="54" spans="1:4" x14ac:dyDescent="0.25">
      <c r="A54" t="s">
        <v>225</v>
      </c>
      <c r="B54" t="s">
        <v>120</v>
      </c>
      <c r="C54" t="s">
        <v>121</v>
      </c>
      <c r="D54" t="s">
        <v>226</v>
      </c>
    </row>
    <row r="55" spans="1:4" x14ac:dyDescent="0.25">
      <c r="A55" t="s">
        <v>227</v>
      </c>
      <c r="B55" t="s">
        <v>120</v>
      </c>
      <c r="C55" t="s">
        <v>121</v>
      </c>
      <c r="D55" t="s">
        <v>228</v>
      </c>
    </row>
    <row r="56" spans="1:4" x14ac:dyDescent="0.25">
      <c r="A56" t="s">
        <v>229</v>
      </c>
      <c r="B56" t="s">
        <v>120</v>
      </c>
      <c r="C56" t="s">
        <v>121</v>
      </c>
      <c r="D56" t="s">
        <v>230</v>
      </c>
    </row>
    <row r="57" spans="1:4" x14ac:dyDescent="0.25">
      <c r="A57" t="s">
        <v>231</v>
      </c>
      <c r="B57" t="s">
        <v>120</v>
      </c>
      <c r="C57" t="s">
        <v>121</v>
      </c>
      <c r="D57" t="s">
        <v>232</v>
      </c>
    </row>
    <row r="58" spans="1:4" x14ac:dyDescent="0.25">
      <c r="A58" t="s">
        <v>233</v>
      </c>
      <c r="B58" t="s">
        <v>120</v>
      </c>
      <c r="C58" t="s">
        <v>121</v>
      </c>
      <c r="D58" t="s">
        <v>234</v>
      </c>
    </row>
    <row r="59" spans="1:4" x14ac:dyDescent="0.25">
      <c r="A59" t="s">
        <v>235</v>
      </c>
      <c r="B59" t="s">
        <v>120</v>
      </c>
      <c r="C59" t="s">
        <v>121</v>
      </c>
      <c r="D59" t="s">
        <v>236</v>
      </c>
    </row>
    <row r="60" spans="1:4" x14ac:dyDescent="0.25">
      <c r="A60" t="s">
        <v>237</v>
      </c>
      <c r="B60" t="s">
        <v>120</v>
      </c>
      <c r="C60" t="s">
        <v>121</v>
      </c>
      <c r="D60" t="s">
        <v>238</v>
      </c>
    </row>
    <row r="61" spans="1:4" x14ac:dyDescent="0.25">
      <c r="A61" t="s">
        <v>239</v>
      </c>
      <c r="B61" t="s">
        <v>120</v>
      </c>
      <c r="C61" t="s">
        <v>121</v>
      </c>
      <c r="D61" t="s">
        <v>240</v>
      </c>
    </row>
    <row r="62" spans="1:4" x14ac:dyDescent="0.25">
      <c r="A62" t="s">
        <v>241</v>
      </c>
      <c r="B62" t="s">
        <v>120</v>
      </c>
      <c r="C62" t="s">
        <v>121</v>
      </c>
      <c r="D62" t="s">
        <v>242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VHL Alkyne Kit-1</vt:lpstr>
      <vt:lpstr>__JChemStructureSheet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Oleh Shyshlyk</cp:lastModifiedBy>
  <dcterms:created xsi:type="dcterms:W3CDTF">2024-06-04T13:49:52Z</dcterms:created>
  <dcterms:modified xsi:type="dcterms:W3CDTF">2024-06-04T13:53:15Z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ChemExcelWorkbookGUID">
    <vt:lpwstr>596c43b6-aa0c-4348-af81-62c48f38b1c4</vt:lpwstr>
  </property>
  <property fmtid="{D5CDD505-2E9C-101B-9397-08002B2CF9AE}" pid="3" name="JChemExcelVersion">
    <vt:lpwstr>23.5.0.480</vt:lpwstr>
  </property>
</Properties>
</file>