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ilenaminenet-my.sharepoint.com/personal/o_shyshlyk_enamine_net/Documents/Рабочий стол/Новая папка/Protac/kit/website/CRBN_Azide_Kit-1/"/>
    </mc:Choice>
  </mc:AlternateContent>
  <xr:revisionPtr revIDLastSave="32" documentId="11_25431D508CB93337DFA76F7CC5A44EE85EBF2A55" xr6:coauthVersionLast="47" xr6:coauthVersionMax="47" xr10:uidLastSave="{48DFFD41-C092-4900-B63E-FC263963289F}"/>
  <bookViews>
    <workbookView xWindow="-120" yWindow="-120" windowWidth="29040" windowHeight="15840" xr2:uid="{00000000-000D-0000-FFFF-FFFF00000000}"/>
  </bookViews>
  <sheets>
    <sheet name="PROTAC CRBN Azide KIT-1" sheetId="1" r:id="rId1"/>
    <sheet name="__JChemStructureSheet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3" i="1" l="1"/>
  <c r="B17" i="1"/>
  <c r="B11" i="1"/>
  <c r="B5" i="1"/>
  <c r="B29" i="1" s="1"/>
  <c r="B28" i="1"/>
  <c r="B22" i="1"/>
  <c r="B16" i="1"/>
  <c r="B10" i="1"/>
  <c r="B4" i="1"/>
  <c r="B20" i="1"/>
  <c r="B8" i="1"/>
  <c r="B25" i="1"/>
  <c r="B7" i="1"/>
  <c r="B24" i="1"/>
  <c r="B27" i="1"/>
  <c r="B21" i="1"/>
  <c r="B15" i="1"/>
  <c r="B9" i="1"/>
  <c r="B3" i="1"/>
  <c r="B26" i="1"/>
  <c r="B14" i="1"/>
  <c r="B2" i="1"/>
  <c r="B19" i="1"/>
  <c r="B13" i="1"/>
  <c r="B18" i="1"/>
  <c r="B6" i="1"/>
  <c r="B12" i="1"/>
</calcChain>
</file>

<file path=xl/sharedStrings.xml><?xml version="1.0" encoding="utf-8"?>
<sst xmlns="http://schemas.openxmlformats.org/spreadsheetml/2006/main" count="213" uniqueCount="149">
  <si>
    <t>Structure</t>
  </si>
  <si>
    <t>Mol Weight</t>
  </si>
  <si>
    <t>Formula</t>
  </si>
  <si>
    <t>Catalog ID</t>
  </si>
  <si>
    <t>MW</t>
  </si>
  <si>
    <t>MW (desalted)</t>
  </si>
  <si>
    <t>ClogP</t>
  </si>
  <si>
    <t>logS</t>
  </si>
  <si>
    <t>HBD</t>
  </si>
  <si>
    <t>HBA</t>
  </si>
  <si>
    <t>TPSA</t>
  </si>
  <si>
    <t>RotBonds</t>
  </si>
  <si>
    <t>C23H30N6O8</t>
  </si>
  <si>
    <t>Z4670676924</t>
  </si>
  <si>
    <t>C20H22N6O6</t>
  </si>
  <si>
    <t>Z3690066728</t>
  </si>
  <si>
    <t>C21H24N6O5</t>
  </si>
  <si>
    <t>Z5039371404</t>
  </si>
  <si>
    <t>C19H20N6O6</t>
  </si>
  <si>
    <t>Z3070472044</t>
  </si>
  <si>
    <t>C17H18N6O5</t>
  </si>
  <si>
    <t>Z3952291531</t>
  </si>
  <si>
    <t>C18H18N6O6</t>
  </si>
  <si>
    <t>Z3690066725</t>
  </si>
  <si>
    <t>C19H20N6O5</t>
  </si>
  <si>
    <t>Z4609380874</t>
  </si>
  <si>
    <t>C18H18N6O5</t>
  </si>
  <si>
    <t>Z5083892369</t>
  </si>
  <si>
    <t>C15H13N5O5</t>
  </si>
  <si>
    <t>Z5210800506</t>
  </si>
  <si>
    <t>C15H16N6O3</t>
  </si>
  <si>
    <t>Z6614953760</t>
  </si>
  <si>
    <t>C15H15N5O4</t>
  </si>
  <si>
    <t>Z5210801394</t>
  </si>
  <si>
    <t>C16H14N6O5</t>
  </si>
  <si>
    <t>Z5000240568</t>
  </si>
  <si>
    <t>C16H16N6O4</t>
  </si>
  <si>
    <t>Z3632672872</t>
  </si>
  <si>
    <t>C19H21N7O4</t>
  </si>
  <si>
    <t>Z6615010220</t>
  </si>
  <si>
    <t>Z5210804264</t>
  </si>
  <si>
    <t>Z5000304233</t>
  </si>
  <si>
    <t>C19H23N7O3</t>
  </si>
  <si>
    <t>Z6615007539</t>
  </si>
  <si>
    <t>Z6105431348</t>
  </si>
  <si>
    <t>Z6614955632</t>
  </si>
  <si>
    <t>Z5210802587</t>
  </si>
  <si>
    <t>Z6615010795</t>
  </si>
  <si>
    <t>Z6284592829</t>
  </si>
  <si>
    <t>Z4999809748</t>
  </si>
  <si>
    <t>Z5105791365</t>
  </si>
  <si>
    <t>C15H14N6O4</t>
  </si>
  <si>
    <t>Z3632672866</t>
  </si>
  <si>
    <t>C15H12N6O5</t>
  </si>
  <si>
    <t>Z5000293808</t>
  </si>
  <si>
    <t>C14H13N5O3</t>
  </si>
  <si>
    <t>Z3657626690</t>
  </si>
  <si>
    <t>Z3660956403</t>
  </si>
  <si>
    <t>Hash</t>
  </si>
  <si>
    <t>StructureStringLength</t>
  </si>
  <si>
    <t>StructureStringFormat</t>
  </si>
  <si>
    <t>StructureString</t>
  </si>
  <si>
    <t>E72B8B9873FF7BB6B3E7DA22D5C62DC4</t>
  </si>
  <si>
    <t>1</t>
  </si>
  <si>
    <t>mrv</t>
  </si>
  <si>
    <t>JChemExcelNw0AAB+LCAAAAAAAAADNV01v2zgQvfdXEDqvKX5IpBTYLor0skCzAbY99FYwspIIsKRCUuLk3++jKDsW64g99LCRHVLD90iJ8zgzXn98qffkuez6qm02EacsImVTtLuqedhEh6rZtYd+xUXKo4/bdQEs8E2/iR6H4edVHB8OB1o8lrV5aRtatHXkxq9e+mqGOUjadg+xYIzH32++fB05q6rpB9MUJVh9ddWPxi9tYYbxYd5ZIq5N91w1sYPHdffsZvshmP0w+tLvordXusbYJ1DJfbUvyX3b1WYgz4JRfNhf5KFsys4M5Y7cvcIsKM+xB9sP65vPbfFUl82wXd/YOarC7L8O3VMBQ93uy+IJ06Hz9+dNVPNouzZDW3/qOvNKbM+aDSdGECOJSYhJiVHEaGIyYnJiOMMX4xwADgQHhAPDAeJAccA4cAI4YecBTgAngBPACeAEcAI4AZwETgIn7YLASeAkcBI4qeHUfWlf5tvrz3IT/UPsdY3r9p3/bvR43Z7du/6t+0ZuQ/fXj6Z7wMQrTjhhf+KCJATmy6mUqSa/tBllDFuzUlSpTJJVCnuiyCqBHVu7ErDrhKw47FITuBp/ZLqbBifsRJ1mmiae1uEM1lwSLmDGFp9aiXGlCE+o0ky+tSnNeAKeplLAvbjnWTba89S2mia5bTMq1KX7I+7Ik1QlU5uqzK6vhEqO60fk1W6SXV3kGd5WUa7GjqaajZ2MJvr/ZDk9IbY9f/eZdYLNHOmCcXiTUeyq7XCaZEyfd4TdcXhaJMBkFpNiiOtzywlz7OCQ55lyE3LJ1OlRcY7j00Heru/aZnfWJdVuE93xaDzh/5b3vZgOeUTabld2m0jYCSz0nCDmBHtClwlyTrAB5ETglwjJnGDDzTIhnRNscFomqDnBhrJlgp4TbOBbJmRzgg2Ty4R8ThiD6jLDjs9cNwbhAMd39xi0AxzP4y7IBzie011SCHA8v7skEuB4rndJJ8DxvO+SVIDjCcAltQDH04BLggGOJwOXNJc5wtOBS7KBQ+zpwCXlwDr+yR+TeGAdTwcu6QfW8XTgioTAOukFTkAHwtOBK0ICHE8HrmgJcDwduCInwPF04IqiZY70dOCKqEBs5hc4AR1ITweuSAtwfB3o3+B4OnCFYOB9fB3YgjEQQ6SnA1doBtbRFzgB7UhfB/I3OBfiwRnn7Nnis+weH0t6dH8p9+O33wIf1jF+BG3/A6xd8n03DQAA</t>
  </si>
  <si>
    <t>E4F9F2175E8C5003EBB7AB6A8F91B880</t>
  </si>
  <si>
    <t>JChemExcelqwsAAB+LCAAAAAAAAAClVltvmzAUft+vsPy8GB+bi6mSVFX7MqldpXUPe5tcQlOkABXQJP33O8Y0CW6Kpy0E+cT+vnMcn5vnl/tyQ7Z50xZ1taDAOCV5ldWrolov6K6oVvWunYGIgF4u5xliEV+1C/rcdS8XQbDb7Vj2nJd6X1csq0tq1y/2bTHC7CSrm3UgOIfg193tQ8+ZFVXb6SrLkdUWF20/eVtnuus384mJoNTNtqgCCw/KZmu1/RbcfDnbtyt6/EvXuHaFVPJUbHLyVDel7shWcIZf/pWs8ypvdJevyOMbTgsGKZ7B8sv87qbOXsu86pbzO6OjyPTmoWteM5wo602evaI6FL7dLGgJdDnXXV1eNY1+I0Yy0xqIFkRLokOiI6JjohOiFdEp0cDxxXVAACACEAKIAQQBogBhgDiBOGH0IE4gTiBOIE4gTiBOIE4gTiJOIk4KdOAmNxv/+faSL+h3Yp7rw2Pk++E9PvcnmPtTDLVHtrl+1s0a1c2AAOH//qCrBWqJmJRhTD6MIcMI4WQmWBwnIZkBzsuEoKvwQ4Zfw+KAHYZBQ4xrShKFk3h0w5DiWpQQ4LiYyuMITIFUBCSTwqgHBgoV45hGZpQsTBPEhUzEZnR/v+MGXsri0A5RpNB2LKJwsE3Jm/nbCYvTNCWzlAlpRtxJkvQCsCj8jxnJuErVJPjdpmJh/NkeFPCwF8KUi16tgARQCFkUcXUqREypMEIhQYwyYIVLoE5nDpiDgPuMYqsQTzw+7BPzJzgk0HL+WFerE5EUqwV9BNpn1o/8qRVDclFSN6u8WVBhFBjoKUGMCSYVpwlyTDCJeyDAOUI4Jpg0nyZEY4IpCtOEeEwwJWSakIwJpuBME9SYYMrTNCEdE/piNs0w6yPX9cVv2hfguttwhMeO43FbXD0cx+m2GHs4jt9t8fZwHNfbYu85A8f7tjl47DgBYJuJx44TA7b5eOw4YWCblSch3TgwHJi2I5w4sM3Qw3Ezv2+eHo4TB7bZejhOHNjm7OE4cWCbuefc4jMcTxwIJw7sZcHDUWfOzcdx4sBeSDx1ln/0qfTUEOnEgb3weOyIMxxP7Ei3Hqi/4JypB/JscwpOOlvwfo1E8cMVMzjeP7/MA7x4L/8A2V8UgKsLAAA=</t>
  </si>
  <si>
    <t>61316EAD105A0AB6183BE28E60AF5699</t>
  </si>
  <si>
    <t>JChemExcelqgsAAB+LCAAAAAAAAACtVltvmzAUfu+vsPy8GB+bi6mSVFX7MqndpHUPe5tcQlOkABXQXP79jjFNg5viaVoI8sHn+47B5+b51b7ckG3etEVdLSgwTkleZfWqqNYLuiuqVb1rZyAioFfLeYZYxFftgj533ctlEOx2O5Y956Xe1xXL6pJa/eW+LUaYnWR1sw4E5xD8ur976Dmzomo7XWU5strisu0n7+pMd/3LfLJEUOpmW1SBhQdls7XWfgtu/pzt2xV9/6Qb1F0jlTwVm5w81U2pO7IVnOGffyHrvMob3eUr8njAacEgxT1YXszvb+vstcyrbjm/NzaKTG8euuY1w4my3uTZK5pD4evtgpZAl3Pd1eV10+gDMZKZ1kC0IFoSHRIdER0TnRCtiE6JBo436gEBgAhACCAGEASIAoQB4gTihLGDOIE4gTiBOIE4gTiBOIE4iTiJOCnQgZvcvPjPw0u+oN+IuW6c67szd/ps5e/2pnbLNjfPulmjuRkQIPzfL3S1QCsRkzKMyYcxZBghnMwEi+MkJDPAeZkQdBX+yPA0KAfsQB2GGHVKEoU63LphSFEXJQQ4KlP5PgJTIBUByaQw5oGBQsM4ppEZJQvTBHEhE7EZ3ec33MBLWRzaIYoUrh2LKBzWpuRgPjthcZqmZJYyIc2Ib5IkvQAsCv/DzNHwpxrFwvizV1DAw14IUy5QkExAAiiELIq4OhUiplQYoZAgRhmwQhWo05kj5ihIxqPYGsQNj4/viekTHPNnOX+sq9WJSIrVgj4C7RPrR/7UiiG3KKmbVd4sqDAGDPSUIMYEk4nTBDkmmLw9EuAcIRwTTJZPE6IxwdSEaUI8JpgKMk1IxgRTb6YJakww1WmakI4JfS2bZhj9yHV97fNwXHf3tXLafyDOcKRnHcfpthZ7OI7fbe32cBzX21rv+R7H+7Y3eNZxAsD2Es86TgzY3uNZxwkD26s8CenGgeF44kA4cWB7oYfjZn7fOz0cJw5sr/VwnDiwvdnDceLA9nLPvsVnOJ44EE4c2LOCh6PO7JuP48SBPY946iz/6FPpqSHSiQN73vGsI85wPLEj3Xqg/oJzph7Is7UqOOlswdspEsUPJ8zg/fh5MQ/w3L38AwXXtfOqCwAA</t>
  </si>
  <si>
    <t>B6FB8B53338A0517CE9C1718EE9B1CD9</t>
  </si>
  <si>
    <t>JChemExcelTAsAAB+LCAAAAAAAAACdVk1vozAQvfdXWJwXY4/5cpWkqtrLSu1W2u5hbyuX0BQpQAU0Sf/9jjFNwM3iVUOQzfi9GdsznvHi6lBuyS5v2qKulh6nzCN5ldXrotosvX1Rret963OIuHe1WmSIRXzVLr2Xrnu9DIL9fk+zl7xUh7qiWV16Zvzy0BYTzF7QutkEwBgPft/fPfYcv6jaTlVZjqy2uGx74V2dqa6fzD9MBKVqdkUVGHhQNjuj7Q8w/Wf00K6905JucOwaqeS52ObkuW5K1ZEdMIp/9o1s8ipvVJevydM7ioFyiXuwuljc39bZW5lX3Wpxr3UUmdo+ds1bhoKy3ubZG6rDzvfbpVdyb7VQXV1eN416J7qnxYoTBUQJokKiIqJiohKiUqIkUZzhi+McARwRHCEcMRxBHFEcYRxxgDjQehAHiAPEAeIAcYA4QBwgTiBOcHTeNteT/vX+mi+9H0Q/N8Ojew/De3oeRoiHMcYzm7W9eVHNBpX5nHDCvvqgiwF1pJQxXJIf0zhOBfEjKkQYEz9EOW6JDyhPQuJzlIuEoIvwR4avYXBoBsqgYVA4NIMZiWNR8tFwRsOU4So4lWkcojiNRC+OQbfo+9i0Uoj48/eAG2gpFdw0gL5JKEieDHY98q7XmtBYSklwzWGsW0lBfOUbDSfJHDCmEkzLo/H3CR8xFuqWpwx6hZIlugMUQibHHUGjJIywEyIm1ZgYhzAaR5Ij5tjBGYaxHuI0RdUfU8RTERyPxWrxVFfrUZcU66X3hDGrIT/z5xaGI+ORulnnzdIDrUBDxwSYEvQBmyeIKUEfxyOBnyOEU4I+vPOEaErQR32eEE8JOjHME5IpQaeReUI6JeikM0+QU0Kfoub3VY/bFD5vhNve7jOgg2M53GRMB8fyucmwDo7ldpORHVtged5kcIcdy/km4zvsWP43FcJhxwoBU1EcduRnDrB5O2CFgalYDo4VB6bCOTj2we8rooNjxYGpoA6OFQem4jpyUnSG44gDsOLAVHQHJzmzby6OFQfm1uBYjzzjU0cCEXYc9LcSR2q240CaW8ysHTsfJP/BOZMPRpzR3IJRkQo+7nnY/XQHDE4XxItFgDfj1V+rHk/1TAsAAA==</t>
  </si>
  <si>
    <t>769AEEC2136DFCAFF452BE5C13CBB925</t>
  </si>
  <si>
    <t>JChemExcelYgoAAB+LCAAAAAAAAAClVltvmzAUft+vOPLzMLa5mSpJVbUvk9pVWvewt8klNEUKUAHN5d/vGJMUvAxvWkji2/edY/t8PmZxfSi3sMubtqirJeGUEcirrF4X1WZJ9kW1rvetx0XEyfVqkSEW8VW7JK9d93bl+/v9nmaveakOdUWzuiRm/OrQFhPMPqB1s/EFY9z/8XD/1HO8omo7VWU5striqu077+tMdf1k/uDCL1WzKyrfwP2y2RlrPwXTX0YP7Zp8LOkWx26QCi/FNoeXuilVBzvBKH7ZZ9jkVd6oLl/D8xG7BeUp7sHq0+Lhrs7ey7zqVosHbaPI1Papa94z7CjrbZ69ozmsfLlbkpKT1UJ1dXnTNOoIuqa7FQclQAWgQlARqBhUAkqCSkFxhj8c5wjgiOAI4YjhCOKI4gjjiBOIE9oO4gTiBOIE4gTiBOKExIBtcz3R78e3fEm+gn5u8Xns/0399DyO2qb+aH7EbM329lU1GzTjceDA/v3BUApkxzSOZQBeRIMgjMELKUaegSewPwnB49gfJIAhwA8MrWFwwA7UoRgMShzDLRmKlPIwDoEzGkdCYm+EAsNekWqjjMpAl5zG7EJ7gA2kmKZyKGSETtNIssEpgaNeEk5Eping0nhkylT8TzukMddlQGWEns/t03iCUmShbsuECfBwommCZUrTgKUfJa5HxHqPuUCE3nQe4BAKaNRzxpwqkoZB3FvDhSan2aGM/bOOV4vnulqPqlCsl+SZk17g3/KXVgwaJ1A367xZEqENaOiYIKYEfSLmCcGUoM/PmcAvEcIpQZ+2eUI0JeizOU+IpwR9kucJyZSgz/08QU4JOkvME9Ipoc8p8ww9Pgldn4McHDvcfc6ajx+3Im5ynMOPFXSTEx1+rLibHOrwY4Xe5FyHn/gCxxF/bgnA5HQHx9KAuQMcHEsG5s6Y5whLB+aOcXAsHZg7yXHw7ZOvOQ4dCEsH5s5zcGwdyL/gWDow96pjPbYO9P3rSBzC0oG5tx1+5AWOQzvC1kHo5gQX8sGIM5qbP7oJ/NPbD1Z/ezPyP16bPi18fF9c/QLgHL0kYgoAAA==</t>
  </si>
  <si>
    <t>6CA6B1DF943AAA9ADDFCC349EA832F3A</t>
  </si>
  <si>
    <t>JChemExcelAQsAAB+LCAAAAAAAAACdVk1vozAQvfdXWD5vjD2AgYqkqtrLSu1W2u5hbyuX0BQpQAU0H/9+x5ikwcniauOgMZ73ZoxnPHZ6syvXZJM3bVFXcyoYpySvsnpZVKs53RbVst62MwGhoDeLNEMs4qt2Tt+67v3a87bbLcve8lLt6opldUmN/nrXFiPM1md1s/KAc+H9fnx47jmzomo7VWU5striuu0HH+pMdf1k/uHCK1WzKSrPwL2y2Rhrf4DrP2e7dkk/P+kOdbdIJa/FOievdVOqjmyAM/zzb2SVV3mjunxJXvY4DEwkuAaLq/Txvs4+yrzqFumjtlFkav3cNR8ZDpT1Os8+0Bx2vt/PaSnoIlVdXd42jdoT3dPDShAFRPlEBUSFREmiIqJiohKiBMcH9QIBAhECIQIxAkECUQJhAnGAONB2EAeIA8QB4gBxgDhAHCDO14Fb53rCv/bv+Zz+ILrd9U3Lp+H5bE9H/aE/YKhZpvXdm2pWaGomiCD8/xqGFtBCwDDynJxJYFJGAZkJ5vt+RDAk+CPD26AcxEAJURdIInEw9g8iRh2uVIK6MDoIwVkQc5y7YEksAxyOQ78flqAlxloamfi+PH8fcAMtZr4wAjAWEYNERINfSvb6G3FmcZKQmWQJaBmzQGqZMPC/8o4Oo2gKeDAsmQgvOwo5D7QUMYfeYMIj3QEGAU9OOz4LoyDEToCYWGMkqjDrTkaOmGMHZxhIrRIsRtOHKWL2e8f0X6QvdbU86ZJiOacvgvb74mf+2sKwNSipm2XezCloAxp6SoAxQW+kaYI/JuhtdySIS4RgTNCbdJoQjgl6S08T5JigC8A0IRoTdLmYJsRjgi4u06uUnBEEn3ah9aPQ9aXLwbHD3Zc6B8eKuCmNDo4VdFNKp1dAWHE3pdfhxwq9KdUOP1b0TWl3+LESwBwFDj/xBU7i8GOlgTlqpjlg5YE5mhwcKw/MUebg2Du/P/ocHCsPzFHpKDDBBY4jD8DKA3MUOzjywrq5OFYemOPe8T12HuiYOsoHWHlgrhOOOmvnQWyuH1N+fLseyC9wLtSDE87J3LyTE8c7XM6we3Zx8z5vdVeph9fZxV9gLWPsAQsAAA==</t>
  </si>
  <si>
    <t>6D5E698DDBC48CC6DE525129958BD2F9</t>
  </si>
  <si>
    <t>JChemExcel/woAAB+LCAAAAAAAAACdVt9vmzAQfu9fYfl5MfYZDFRJqqp9mdRu0rqHvU0uoSlSgApokv73O2OSBjfF20LQHb7v868733l+tS83ZJs3bVFXCyoYpySvsnpVVOsF3RXVqt61MwGRoFfLeYZYxFftgj533ctlEOx2O5Y956Xe1xXL6pJa++W+LUaYnWR1sw6AcxH8ur976Dmzomo7XWU5strisu0b7+pMd/1kPhkiKHWzLarAwoOy2drefgM3f8727Yq+L+kGbddIJU/FJidPdVPqjmyBM/zzL2SdV3mju3xFHt+wGZhIcQ+WF/P72zp7LfOqW87vTR9FpjcPXfOaYUNZb/LsFbtD5evtgpaCLue6q8vrptFvxGimWQuigWhJdEh0RLQiOiY6ITolWnB80S4QIBAhECIQIxAkECUQJhAHiAPTD+IAcYA4QBwgDhAHiAPESeO4TW4m/PPtJV/Qb8Q8NyfP94lvq3+3L7XbtLl51s0au5oJIgj/vwddC9hDyNDznHyQwJSKQzITTEoZE3QJ/sjwNRgH7CAitIWKKLQl8iAStOFOpWiL4oMQnIUJx7kLliYqxOYkkn2zAiPR18rKVEr18XvADbSESWEFoC9iBqmIh3EpeTNrxJklaUpmiqVgZMJCZWTKQP7L94H/WbtiIjo/TsR5aKRIOOCecpby2CjAIOTpqSJZFIcRKiFiEoNRaMKgO2k5Yo4KZ3GojEmwBLs+TBGDPzhG/3L+WFerE5UUqwV9FLQ/Fj/ypxaGk0FJ3azyZkHBdGCgpwQYE8w5mibIMcGcuiNBnCOEY4I5o9OEaEwwJ3qaoMYEc/6nCfGYYLLFNCEZE0xumSakY0Kfiab31dhdipgeRLje7hOdh+M43CZGD8fxuU2knuU4breJ1zOO43mbqD3jOM63id0zjuN/Wwg84yRnOJ4gEE4U2EIzzQEnDGxh8nCcOLCFzMNxD35f+DwcJw5sofTkl/AMxxMH4MSBLcQejjqzbz6OEwe22HvW48aB8akne4ATB/Yy4Umzbhwk9vIxNY5084H6C86ZfCDPpqrgpOAEh6sZqh+ubcH7ne5iHuBldvkHtiD0gf8KAAA=</t>
  </si>
  <si>
    <t>7706C69A3B15095E62995221815FC8D9</t>
  </si>
  <si>
    <t>JChemExcelrQoAAB+LCAAAAAAAAACdVslu2zAQvecrBjxXFEmtDGQHQXIpkLRA00NvBSMrjgBLCiTFy993KCqOxbhiWssCt/eGyzzOKLvaVxvYFm1XNvWCcMoIFHXerMp6vSC7sl41u87jIuLkapnliEV83S3Ic9+/XPr+brej+XNRqX1T07ypiBm/3HflBLMLaNOufcEY93/d3z0MHK+su17VeYGsrrzshs67Jlf9sJi/TOFXqt2WtW/gftVujbXfguk/o/tuRd63dINj10iFp3JTwFPTVqqHrWAU/+wLrIu6aFVfrODxgN2CcolnsLzI7m+b/LUq6n6Z3WsbZa42D337mmNH1WyK/BXNYeXr7YJUnCwz1TfVdduqA+ia7lYclAAVgApBRaBiUAmoFJQExRm+OM4RwBHBEcIRwxHEEcURxhEnECe0HcQJxAnECcQJxAnECcQJiU7bFHqxPw8vxYJ8A/3cHJ/vk9a0berfzUvMAW1unlW7RkMeBw7sfx50qUB+TOM4DcCLaBCEMXghRQUw8AT2JyF4HPuDBNAV+IOxNQ6OxUgZLYzFaDfFMTyhsZCUh3EInNE4wnNJaYR6w14htW1G00CXnMbsTHuEjaSYynQs0ggnlVHKxkkJHPTOcCGplIA75JEppfiXdkhjPtcf0DTCFZzgzHiCCmWhbqcJE+DhgmWCpaQyYPK9xH2JWB85F4jQPuABDqGuTnqOmLdKSsMgHqzhhpO31aG6/aO8l9ljU69OqlCuFuSRk0H3P4qnTozSJ9C0q6JdEKENaOgpQUwJ+qLME4IpQV+rI4GfI4RTgr6E84RoStBXdp4QTwn6gs8TkilBh4N5Qjol6OAxf0ryA4Gz+Sn0+MR1Q2hycGx3D6HMwbE8bkLf/G645XQTKh3zWH43odUxj+V6E4od81jeN6HbMU9yhuOQALc0YFKDg2PJwKSSeY6wdGBSj4Nj6cCkKgfHvvlDanMEi+AMx6EDYenApE4Hx9aB/ATH0oFJz4792DrQadwRO4SlA5P+HfPIMxyHdgI7HkSf4JyJB+JspPJPsof/9iGF1Q8fWf77F9hF5uOn5/IPQP098q0KAAA=</t>
  </si>
  <si>
    <t>2E77588E177B75E8F18B54F47F78CBD1</t>
  </si>
  <si>
    <t>JChemExcelYgkAAB+LCAAAAAAAAACVVk1vozAQvfdXjHzeGI+NA1QkVdVeVmq30nYPe1u5hKZIASqg+fj3O8b5gmahGyBjPO95DPM8Jr7Z5itYp1WdlcWMIRcM0iIpF1mxnLFNVizKTT1BqZHdzOOEsIQv6hl7a5r3a8/bbDY8eUtzsy0LnpQ5c/7rbZ11MBvFy2rpSSHQ+/348NxyJllRN6ZIUmLV2XXddj6UiWnayfwjhJebap0VnoN7ebV2o/2Rwp6Cb+sFOz3SHfluiQqv2SqF17LKTQNrKTid4hss0yKtTJMu4GVH3ZJjRO9gfhU/3pfJR54WzTx+tGNkiVk9N9VHQh15uUqTDxqOGt/vZyxHNo9NU+a3VWV2YFu22yAYCUaB8cFoMFMwAZgQTAQGBV3kRwIgIZAgSBgkEBIKCYaEk4STdhzCScJJwklNSVqldnK/du/pjP0Ae9zR8dT+H46nfe+p/eQu5l7E6u7NVEsaYIKAIP7noJRJ0gtyX2sfUHCUNO2QB2EoIKBeXx3MlHwiOJiLPp94gQDFlaQHlDz0p5qMj4EEwcOgNSjITCiikiFMJCXQWsUD39p9/x62J3UHdFEY7GjmmqtICBt/2ppIne58PiWhEjnUZCRXSAa59smQaOgHE8GDoHPrBzqys4h8oeHobQ159VQFR9v1kuQEde6NoscI7IwF0nh0F9JwLjZpzDuKbB6/lMXirAnZYsZekLXq+5m+1nIvQAZltUirGZN2AAs9J8guwcp1mKC6BCvuIwEvEfwuwS6FYYLuEuzCGSZMuwS7zIYJQZdgF+UwIewS7BIefktRl9Au+OEQ1t9JXVsghqNgP91tQRmJ08u4K0AjcdQFzkjasZd3V+BGOL3Uu4I4wull3xXQEU5PAK7gjnB6GnAFeuS9RZ85ckQHsqcDtwGMcPo60F/g9Fd+u8mMFIu+DuxmpEbi9HTgNrGROPoCZ0Q7sq8D/ALncyE4o5xNzTsrtt5h96fmpy8D7/TZcBV79L00/wu8yhAkYgkAAA==</t>
  </si>
  <si>
    <t>C39722FC2617777629E780A462EB1A61</t>
  </si>
  <si>
    <t>JChemExcelGQkAAB+LCAAAAAAAAACNlktvozAQx+/9FCOfN8ZjYx5VSFW1l5XarbTtYW8rl9AUKUAFNI9vv2MITSBZqEgyZvz/+TkeZ36zy9awScoqLfKIIRcMkjwulmm+itg2zZfFtpqh1MhuFvOYtKTPq4i91/XHteNst1sevyeZ2RU5j4uMtfXXuyrtabaKF+XKkUKg8+fx4blhZmle1SaPE6Kq9LpqnA9FbOpmMP/pwslMuUlzp5U7WblpW/srhf0IvquW7DilO6q7JRTe0nUCb0WZmRo2UnD6iB+wSvKkNHWyhNc9uSXHkNZgcTV/vC/izyzJ68X80baRxmb9XJefMTmyYp3En9QcFX7eRyxDtpibushuy9LswZas2yAYCUaBccFoMB4YH0wAJgSDgr5UjyRAUiBJkDRIIiQVkgxJJ0knbTukk6STLm3QOrEDe9l/JBH7Bfa5o6f9bZ+n3tvR88TaJVjfvZtyRfgMAUF8/6GtkhQnyHVIQzqztKw60BDwULoh+OSlCXrk9HVnXKpTASiqExJowaX2ALnnhj4ZKYXbOQ+SAzATXGHowYyCNLBWck9aq7gKrSWdCvXR3+lajsGeBi64VjKgDoQv7Rg8JONyFUj/8ttBiVyJ0zcdeiEIjor2RPLAbTgRBMNWDnUEiBA7c3B+ceh7ujOaaxQ2nJyveFrMX4t8eVKEdBmxV2RNoP1O3ip5iDUGRblMyohJ24CVngKyD9jIHAdUH7Bx/AXgJcDtAzbqxwHdB+wZGQe8PmBP1Djg9wF7/saBoA/Y0zq+SmEfaM72eBe2vrd1TS6YYIbb3eSO8ZGhvMCoiX4Gm97mpglmsO9tLptg9IU10BPzGex+my8n+jkPgBPkcjfBhSWYCDMcREGbwscZOQyDJuVPMMMwaK6ICWZ48JsrZSJXqAuMnOhnEAbtlTXBDMPA/wYzCIPuWjyfj3OSOJ3u0qbi2YXuHG/7q7lDf3MW/wApNEh8GQkAAA==</t>
  </si>
  <si>
    <t>CE98595292C113C4B5D3448389F5A24D</t>
  </si>
  <si>
    <t>JChemExcelGQkAAB+LCAAAAAAAAACNlktvozAQx+/9FCOfN8ZjYx5VkqpKLyv1IW33sLeVS2iKFKACmse33zGEJJAsVCQZM/7//ByPM73bpWvYxEWZ5NmMIRcM4izKl0m2mrFtki3zbTlBqZHdzacRaUmflTP2UVWft46z3W559BGnZpdnPMpT1tTf7sqko9kqnhcrRwqBzp+nx9eamSRZWZksiokqk9uydj7mkanqwfynCyc1xSbJnEbupMWmae2vFPYj+K5cstOUFlR3Tyi8J+sY3vMiNRVspOD0ET9gFWdxYap4CW97ckuOIa3B/Gb69JBHX2mcVfPpk20jicz6tSq+InKk+TqOvqg5Kvx8mLEU2Xxqqjy9LwqzB1uyboNgJBgFxgWjwXhgfDABmBAMCvpSPZIASYEkQdIgiZBUSDIknSSdtO2QTpJOurRB69gO7Pf+M56xZ7DPgp6X+ndxKD+fvZ08L6xZgvXiwxQrwicICOL7D22VpDhBrkMa0oWlZdWBhoCH0g3BJy9N0COnr1vjUp0KQFGdkEALLrUHyD039MlIKdzWeZAcgIngCkMPJhSkgbWSe9JaxVVoLelUqE/+VtdwDPY0cMG1kgF1IHxpx+AhGZerQPrX3w5K5Eqcv+nQC0FwVLQnkgduzYkg6LdyqCNAhNiag/PIoe/p1miuUdhwco7xNJ++5dnyrAjJcsbekNWB9it+L+Uh1hjkxTIuZkzaBqz0HJBdwEbmMKC6gI3jI4DXALcL2KgfBnQXsGdkGPC6gD1Rw4DfBez5GwaCLmBP6/AqhV2gPtvDXdj6ztbVuWCE6W93nTuGR4byCqNG+ultepObRpjevje5bITRV9ZAj8ynt/tNvhzp5zIAzpDr3QRXlmAkzLAXBU0KH2ZkPwzqlD/C9MOgviJGmP7Br6+UkVyhrjBypJ9eGDRX1gjTDwP/G0wvDNpr8XI+zlnidNpLm4oXF7pzuu1vpg79zZn/AwBcY5IZCQAA</t>
  </si>
  <si>
    <t>4F0F795F0F14B279165C558CF2DC0052</t>
  </si>
  <si>
    <t>JChemExcelEgoAAB+LCAAAAAAAAACVVttuozAQfe9XjPy8MYzNtSKpqvRlpXYrbfdh31YuoSlSgApoLn+/Y0ya4KawG4LGl3NmDHM8JrnZFxvYZnWTV+WcIXcZZGVarfJyPWe7vFxVu2aGwkd2s0hSwhK+bObstW3frh1nt9vx9DUr1L4qeVoVzMxf75t8gNlJXtVrR7guOr8f7p86ziwvm1aVaUasJr9uusH7KlVtt5gvQjiFqrd56Ri4U9Rb4+2PcPXf5ftmxU6PtKS5W6LCS77J4KWqC9XCVric/u43WGdlVqs2W8HzgYYFx5jeweIqebir0vciK9tF8qB95KnaPLX1e0oDRbXJ0ndyR43vd3NWIFskqq2K27pWB9AtPawQlAAlQXmgfFABqBBUBCoGhS7dNI8EQEIgQZAwSCAkFBIMCScIJ7QfwgnCCcIJwgnCiZCStcn0In8d3rI5+wH6WnbX40fL7pn2Y38vmXkpm+WrqtfkZIaA4P7vRSkUxPW5lF4AM49Tpl2YCR4EoQczpHEZAr1y+kHf602P6Sm96R0FNBdJiDhKEZMJ3CgCypCMaJUu90NtyY+nreBRFJF3yQNfW5+Sqe1x/IjreUOnfSQTl8FBP43kbkTLJRv52no8wDj+ui+4xLFx5L437EfSQ5i5XAaxD2fxjEUeeoE8WXve4x7K4GR9woVS96Xwo64fu569XtKq8yHWRfJclauzJuSrOXtG1qn4Z/bSiF7IDKp6ldVzJrQDDT0niCFBy36cIIcEvUk+CHiJ4A0JekuNE/whQW/AcUIwJOjtOv4M4SdCNB4hGhJ0KRgnxENCVzjGGXp+kLqu0Iw/B9rp7grTRBwr46aQTXCspJvCN7E27wJnIvNopd4U1gmOlX1TiCc4lgBM4Z7gWBowhX6CY8nAHAwTG9LWgebgeBxh6cAcPBMcWwfBP3AsHZjDbeJ5bB3oQ3CiZAhLB+bwnIgTXOBMaEfYOhADzuU4lg6OB/ponM/lQFwsUc5ZUXeOXyvU/PQl45w+c64Sh77vFn8BU4c6wxIKAAA=</t>
  </si>
  <si>
    <t>437694BA8D87107B75A03C7F393958B1</t>
  </si>
  <si>
    <t>JChemExcelxAkAAB+LCAAAAAAAAACVVttuozAQfe9XjPy8GMaAMVWSqmpfVmq30nYf9m3lEpoiBaiA5vL3OwbSBJLi3UA0vpwzvszxmNnNLl/DJq3qrCzmDLnHIC2ScpkVqznbZsWy3NYOihDZzWKWEJbwRT1nb03zfu262+2WJ29prndlwZMyZ13/9a7OBpitz8tq5QrPQ/f348Nzy3Gyom50kaTEqrPrum18KBPdtJP5Ygg319UmK9wO7ubVpvP2R3jm9fiuXrLjku6o75ao8JqtU3gtq1w3sBEep9f7Bqu0SCvdpEt42VOz4BjTHiyuZo/3ZfKRp0WzmD0aH1mi189N9ZFQQ16u0+SD3FHh+/2c5cgWM92U+W1V6T2YkmnWCFqA9kEHoEPQEnQEWoGOQaNHf+pHAiAhkCBIGCQQEgoJhoQThBPGD+EE4QThBOGEpECtUzPBX/v3dM5+gHnu2ufpszRVf2Lddqzv3nS1IhcOAoL3fw+FThAz5L4fSHACThH2wBFcyigAB6ndj4C2mn7Q13rTY3pKb3pHkvqUfzARVygiiLmPMVINlQwIKcNAHQgRj0NqjHkQk0EKrzyv9qCjg0AGDPZmAT73FM2QrAqNDbjEOP66LmguU+3Iw+C0fvSjlBcYG0pPgCO5UFFrUUhx9BdxKbwTq2jqZoPNUhRtiYNIPaSQY8sB0llSpPspycXspSyWJ0XIlnP2gqzV6s/0tRa9XBmU1TKt5kwYBwZ6ShBDghH3NMEfEsxR+CTgJUIwJJiDM00IhwRzzKYJckgwh3J6DdEZQU2PoIYEc+CnCfGQ0KaHaYbpH4SuTSfT68BxuNv0YxlnFPEuXVnGGQW9S2+WcUZx79KhZZzwAscSfBxFv0u3Fs5IAF16tnDUhT2wcS7IQFnO41gGZjkWsYmxDNpbxsIZH/z2VrJwRjLobjELZySD7taz7EF4gWORmxjJoLtVLZyxDOJ/4IxkcLi5z9fjniRo9/B9QcWzbw/3+GFyNXPpi2zxF97rc17ECQAA</t>
  </si>
  <si>
    <t>4760471ED6A196A6B28C6E3AE422E851</t>
  </si>
  <si>
    <t>JChemExcelCAsAAB+LCAAAAAAAAACdVk1vozAQvfdXWD5vjGeAQKqQqmovK7W70nYPe1u5hKZIASqg+fj3O8Y0BSeLVxuSjPG8N/56Hnt5cyi2bJfVTV6VCQchOcvKtFrn5Sbh+7xcV/tmBhgCv1ktU8ISvmwS/tq2b9eet9/vRfqaFepQlSKtCm7814cmH2H2vqjqjYdSgvfr8eGp48zysmlVmWbEavLrpqt8qFLVdp35SxNeoepdXnoG7hX1zkT7jVJ/pTg0a/45pDvy3RKVveTbjL1UdaFatkMp6Cu/sE1WZrVqszV7PlI1CljQHKyulo/3VfpeZGW7Wj7qGHmqtk9t/Z5SRVFts/SdwlHh633CC+CrpWqr4rau1ZHpkq5WwBQy5TMVMBUyNWcqYipmasEUSPqRHwgAhACCAGGAQEAoIBgQDgmHOg7hkHBIOCQcEg4Jh4RDwvl64baZ7vDP41uW8G9MP3f0DP+Hz/dBnSl/Nz9upml796rqDYWaAQMm/++hpcWERyIIA5/NBaCMWCCiOJIfpq/sTY/8B8IU0hc+0kyhiIN5SCaACJkUcdQZkGRmIAKfZm+GpARtfREF2vb1PawnjQOaVjg70tAAySUlAxBhqK0kJ9mFwIBMLIJI6j4v/M7AXOqBzDXFF3H4+db7KBzoMCLUdNIofdiMgkaj1yAKF7qvi0CG7OTtDHnDuR+d7NhLCpdU2RufBhvpcUmgePQWUzjTNknaO2l6tXyuyvWgyPJ1wp+Bd2L/kb002Ouds6peZ3XCUQfQ0CEBxwS9O6YJ/pig99KJAJcIwZigd940IRwT9D6dJszHBL2rpwnRmKBzwDQhHhN0xpgmLMaELr9MM7R/tHRdPnJw4GzkTgqe9wwdFGvJTYZ0cKxVNxl1WllgLbzJwI52rLU3GdvRjrX8JsM72rEUYE4ERzuLCxyHbtBWQXfiODiWCswJ5eDY+7470RwcSwfmBHRwLB2YE9ORksILHIcO0NKBOZEdnOjCvLk4lg7Mqe8Yj60DvaaOhONbOjC3CkdmtnUQm1vIZDt4vhecnAv5YMAZ9M0bnFHexx2Nimf3N+/zcne19OhWu/oDnZazbggLAAA=</t>
  </si>
  <si>
    <t>8B00C84214F0E06FB66A305648965CDC</t>
  </si>
  <si>
    <t>JChemExcelGQkAAB+LCAAAAAAAAACNVttuozAQfe9XjPy8MR5zdUVSVe3LSr1I2z7s28oFN0UKUAHN5e93DCUNNAsrSMYen+NxPMfjxFf7fANbU9VZWSwZcsHAFEmZZsV6yXZZkZa7eoHSR3a1ihPCEr6ol+ytad4vHWe32/HkzeR6XxY8KXPWjV/u62yA2bm8rNaOFAKd3/d3Ty1nkRV1o4vEEKvOLuvWeVcmumkX848QTq6rbVY4HdzJq2032x8p7Cv4vk7Z10+6obFrosJrtjHwWla5bmArBadX/IC1KUylG5PCy4HckqOiPVhdxPe3ZfKRm6JZxfd2jizRm6em+kjIkZcbk3zQdNT4ebtkObJVrJsyv64qfQDbsm6NoCVoF7QH2gcdgA5BR6AVaBT0oXEkABICCYKEQQIhoZBgSDhJOGnnIZwknPQoQRtjF/Z8eDdL9gD2uaHnsf3unodj67FtP/bjrNuCzc2brtZEXyAgiP9/KFWSdILcV7Skb5a21Y98iLiSnoKQvPQDA3KGfm88GnMjcGlMSKANl34AyKUUHiwEd1EFsCAhRtZKHkhrXe4qa4nsKv/L3+M+ecfZAk+FfYguIIMDLVxw35UR4UQo7RoCJONxN5Lh+d4nErkrTnu+ChT1Iq91toacQmFvhmMexzDwe+NzHwVST0RRaHu0pmF0kpNz1NMqfimL9KQJWbpkL8haof0yr7X81BqDskpNtWTSTmChpwQ5JFhlThPcIcHq+EjAcwRvSLCqnyb4Q4I9I9OEYEiwJ2qaEA4J9vxNE6IhwZ7W6V1SQ0J7tqdD2PFB6tpaMMMZp7utHTOcUca7WjPDGSW9q00znFHeu1o2wxmlvqt9M5xR9rtaOZ0dDM9wZiSAIw10tXiGo87s2wxHjnXQ1vuZQzzWgb0XZrQjxye/vU9m4rhnODPakWMdiAHnfJyRDvo7bjJO8O1Qn1BOwjgnhdPpL21qfrvQna/b/iJ26G/O6i+A8zXaGQkAAA==</t>
  </si>
  <si>
    <t>9CF16030C3C8B7AB1B155339E3D244EB</t>
  </si>
  <si>
    <t>JChemExcelDwoAAB+LCAAAAAAAAACVVttuozAQfe9XWH5ejGe4V0mqqn1Zqd2VtvuwbyuX0BQpQAU0l7/fMSZNICnuhqDx5ZzxZY7HzG52xZptsrrJq3LOQUjOsjKtlnm5mvNtXi6rbeMABsBvFrOUsIQvmzl/bdu3a9fdbrcifc0KtatKkVYFN/3XuyYfYLaeqOqVi1KC++fx4anjOHnZtKpMM2I1+XXTNT5UqWq7yXwyhFuoepOXroG7Rb0x3v6i1H8pds2SH5d0R323RGUv+TpjL1VdqJZtUAr6y29slZVZrdpsyZ731IwCEtqDxdXs8b5K34usbBezR+0jT9X6qa3fU2ooqnWWvpM7Kny/n/MC+GKm2qq4rWu1Z7qkmxUwhUx5TPlMBUyFTEVMxUwlTIGkl/qBAEAIIAgQBggEhAKCAeGQcKj9EA4Jh4RDwiHhMKJgrTM9yd/7t2zOfzD93HXPz4/Sed2Uf5qXm01Z372qekVOHGDA5P8+FEIkbiA8zw+Z4wuKtGQOijCMfOYAtXsRoy2nH+trvekxPaU3vaOQ+mLvYCIRA0YsER4kQDWIQ59MEpBJhJ+QAQpseF7tQT0lEKFvTODHNGKIvtePyNler8MTMqaJko0DbQkDSfJ5HWlKU+0gAv+0fvQTx9LXNgglMicUGEdkI5qTTI42pvnrfdXriWknHADqIYEcWw6Qgw0FYNi5wkhGh6mRUN0PpS5mz1W5PCmyfDnnz8A7Cf/KXhrsVcxZVS+zes5RO9DQUwIOCVrz0wRvSNAn5IMAlwj+kKDP0zQhGBL06ZsmhEOCPqvTa4jOCPH0CPGQoPPANCEZErqsMc3Q/YPQdVlmeh0wDneXlSzjjCJusphlnFHQTdazjDOKu8mSlnGCCxxL8GEUfZOFLZyRAEzWtnBGGjBZ3sIZycDcCtMcHOnA3CKWQwwXOBYd4Pjkd7eUhTPWQfQFzkgH5ia0rGesA31jWrIGjnRgblrLONEFjkU7ONaB9wXOeTrAiynKPUnq7uFThYpnnzHu8RvnaubSx93iHz26zMQPCgAA</t>
  </si>
  <si>
    <t>D84A713CAAEA897CDA936BEF6204C748</t>
  </si>
  <si>
    <t>JChemExcelwQoAAB+LCAAAAAAAAACdVk1vozAQvfdXWJw3xjNgAlWSqkovK7W70nYPe1u5hKZIASqgSfrvd4zJB04Wr1aQjD1+zx/M89izu32xYdusbvKqnHvAhceyMq1Webmee7u8XFW7ZgIowbtbzFLCEr5s5t5b277f+v5ut+PpW1aofVXytCo80367b/IBZhfwql77KAT4v54enzvOJC+bVpVpRqwmv20652OVqrabzF+G8AtVb/PSN3C/qLemt98o9Cv4vll5pyUtqe2eqOw132TstaoL1bItCk6v+MLWWZnVqs1W7OWT3MghoW+wuJk9PVTpR5GV7WL2pPvIU7V5buuPlBxFtcnSD+qOCl8f5l4B3mKm2qq4r2v1yXRJuxUwhUwFTIVMSaYipqZMxUwlTIGgH7UDAYAQQBAgDBAICAUEA8Ih4VD3QzgkHBIOCYeEQ8Ih4TChoG0yPdmfn+/Z3PvG9LOk5/z/9Jzq37vy9/639MwH2izfVL2mjibAgIn/eSikSHqSXCYBMgg5ykQyQJ6gjBkA+WlJR0vhkLE82phgYcKm1EofqDe9MyLIVB5MSM4gZgFBBDIKH8qIAUcUIZsIHkASsQnJOtYWeYTaBjxItCVyQLM6+g+4nnfsLQqT6WEIM6DHPml5Ux5GFISYY0CGhCNOtYhHCRlJcDIhD2LUfURAEetrfVuP7NuQiykZ4IE4r8kkSqgWh52zM+QUCRzMsC3kMI3kwVAUQADVRBzrYaWkmAzmQvr1jwJezF6qcnVWZPlq7r2A1yn7R/baYC9uj1X1KqvnHuoONPScgEOC3grjhGBI0BvnSIBrhHBI0NtsnCCHBL0pxwnRkKC38DhhOiToDT9OiIcEnR7GCcmQ0CWTcYZuH4SuSz4ODlys3EnBy5mhg2KF3KRDB8eKukmf48oCK/Am3TrGsWJv0rODY4XfpHMHx1KASf8OjiUCc1yMc9BWQXe8ODiWCsxx5ODY+747vhypIrjCcegALR2Y49HBsXUQ/wPH0oE5gh3rsXWgj2qHdtDSgTniHeMkVzgO7QS2DuSAcz0z2zrorx2j4+Dl3j7jnI3jn503/uFyRcWLi5d/upXdzHy6ji7+ANVufsnBCgAA</t>
  </si>
  <si>
    <t>BB360ADE5E3DFB810ECC401853A19AEA</t>
  </si>
  <si>
    <t>JChemExcelGAkAAB+LCAAAAAAAAACNVk1vozAQvfdXjHzeGI9tMKmSVFV7WandlbZ72NvKBZoiBaiA5uPf7xiSNFAWGpMMjN/zGM/zOIubfbaBbVJWaZEvGXLBIMmjIk7z9ZLt0jwudtUMpY/sZrWICEv4vFqy17p+u/a83W7Ho9cks/si51GRsbb/el+lHcxO8aJce1II9P48Pjw1nFmaV7XNo4RYVXpdNc6HIrJ1M5n/hPAyW27T3GvhXlZu29H+SuEuwfdVzD5e6Y76bokKL+kmgZeizGwNWyk4XeIbrJM8KW2dxPB8ILfkOKc1WF0tHu+L6D1L8nq1eHRjpJHdPNXle0SOrNgk0TsNRzff75csQ7Za2LrIbsvSHsDdObdFsBKsAqvB+mADsAZsCHYOFgV9qR8JgIRAgiBhkEBIKCQYEk4STrpxCCcJJzUlaJO4if0+vCVL9gNcu6PW/p7az8Hnn6xdgs3dqy3XRJ8hIIivN0qVJJ0g176vAQVHSdMNuQlDAYa8Wp1MQH3CnMxgnyaeEaC4klKD5KEOfDIajTw5jxDBQ0NOiifIzCi+kiHMJKXRWcWNdvboP8JaEoMDTdnnai6ECxw0Zq4+njQPSJkUMfTJSK6QDHJfCxdY0AdmghvTedTGn7uAcy18OPZKLpC8Z2rjJKwfKHO255GOFBTkPBpF8zea1OSd5bRaPBd5fHELabxkz8ganf1KXip5lBqDooyTcsmkG8BBLwmyS3DCHCeoLsHJ+EzAIYLuEpzoxwl+l+C2yDgh6BLchhonmC7Bbb9xQtgluM06vkrzLqHZ2uMhXH8ndU0pGI+C/XQ3pWMiTi/jbamZiKMGOBNpx17e21I2wemlvi19E5xgYA2mOJ8FcEEZXoJw4HUmZIY9FbQVfJwj+zJoKv4Epy+D5oSY4PQ3fnOiTNQKNcCZkJvsyaA9sSY4fRmYL3B6Mjidip/fx7sonN7pzKbbT+e593HYXy08+pez+gezz08zGAkAAA==</t>
  </si>
  <si>
    <t>EAA26ECD23FC043A149ABECE67BB445E</t>
  </si>
  <si>
    <t>JChemExcelGQkAAB+LCAAAAAAAAACNVk1vozAQvfdXjHzeGI/5dAWpqvSyUruVtnvY28oFN0UKUAHNx7/fMSRtoFlYQTL2+D2P43keJ77ZFxvYmrrJqzJhyAUDU6ZVlpfrhO3yMqt2zQKlj+xmGaeEJXzZJOy1bd+uHWe32/H01RR6X5U8rQrWj1/vm3yA2bm8qteOFAKd3w/3Tx1nkZdNq8vUEKvJr5vOeV+luu0W848QTqHrbV46Pdwp6m0/2x8p7Cv4vsnY509a0dgtUeEl3xh4qepCt7CVgtMrvsHalKbWrcng+UBuyVHRHiyv4oe7Kn0vTNku4wc7R57qzVNbv6fkKKqNSd9pOmp8v0tYgWwZ67YqbutaH8C2rFsjaAnaBe2B9kEHoEPQEWgFGgV9aBwJgIRAgiBhkEBIKCQYEk4STtp5CCcJJz1K0MbYhf06vJmE/QD7rOjpv1ej9mPXfjx+Vqzfgs3qVddroi8QEMT/P5QqSTpB7ita0hdL2+pHPkRcSU9BSF76gQE5Q/9kPBpzI3BpTEigDZd+AMilFB4sBHdRBbAgIUbWSh5Ia13uKmuJ7Cr/03/CHXkfswWeCk8h+oAMDrRwwX1XRoQTobRrCJCMx91Ihpd7RyRyV5z3fBUo6kVe5+wMOYXCkxmOeRzDwD8Zn/sokHoiikLbozUNo5OcnA89LePnqszOmpBnCXtG1gntp3lp5FFrDKo6M3XCpJ3AQs8JckiwypwmuEOC1fEHAS8RvCHBqn6a4A8J9oxME4IhwZ6oaUI4JNjzN02IhgR7Wqd3SQ0J3dmeDmHHB6nrasEMZ5zurnbMcEYZ72vNDGeU9L42zXBGee9r2QxnlPq+9s1wRtnva+V0djC8wJmRAI400NfiGY66sG8zHDnWQVfvZw7xWAf2XpjRjhyf/O4+mYnjXuDMaEeOdSAGnMtxRjo43XGTcYIvh/qMchbGOSuczunSpuaXC935vO2vYof+5iz/AqmbHjQZCQAA</t>
  </si>
  <si>
    <t>7648BA34621226B1C39AC9AB66D7166A</t>
  </si>
  <si>
    <t>JChemExcelYwkAAB+LCAAAAAAAAACVVttuozAQfe9XjPy8MZ4Bc6mSVFX6slIv0nYf9m3lEpoiBaiA5vL3O4akCTQLu4JkjOccj/Ecj5ne7LI1bJKySot8JlAqAUkeF8s0X83ENs2XxbaaIGkUN/NpzFjG59VMvNX1+7XjbLdbGb8lmdkVuYyLTLT+612VdjBbVxblyiGl0Pn1cP/ccCZpXtUmjxNmVel11XTeF7Gpm8n8JYSTmXKT5k4Ld7Jy0472m5S9ldxVS3F6pQX7bpkKr+k6gdeizEwNG1KSb/UNVkmelKZOlvCy526SGPEazK+mD3dF/JEleT2fPtgx0tisn+vyI+aOrFgn8QcPx43vdzORoZhPTV1kt2Vp9mBbttsgGALjgvHAaDA+mABMCCYCg4p/7EcGICOQIcgYZBAyChmGjCPGkR2HccQ4YhxpTtI6sZP7uX9PZuIR7LXg66n5Xxzaj7320xEh2oVYL95MueIBJggI6n8uThmxXlDqiKf2xfLy6lBDKCPyIgi4l1/U585AH43HPjcEl32KgBeetA8ofS8K2BApDyZKuhj5MGFdhtaS9MlaV7qRtTyGG+lT/xF34HUHPURq4wrY8/yV1C6FjFMB2an4yMaTbkjB5acDEqWrzp905EegJLqcIpKh1/gawz4V4dF0fZ7EwNdHo6VGhfykwjCwTzy17iRYZM6nyubTlyJfnjUhXc7EC4pGfj+S14oOChRQlMuknAmyA1joOYG6BKvXYYLbJVh1fxLwEsHrEuxeGCboLsHunGGC3yXYfTZMCLoEuyuHCWGXYPfw8CpFXUKz44dDWH8ndU2FGOH0091UlOGZIV3guCNxeklvK9YIp5f3tsKNcHqpbyviCKeX/baCjnB6Amgr7si6hRc40Uicngzaij7Mob4OvH/g9HTQnhojG7+vA3u60Eicng7aU2kkjneBM6Id6utAdTiX4/R0cDwpB+N8LQRnlLMwzlmxdY7HPze/fBo4p++Gq6nDH0zzPwGTLI1jCQAA</t>
  </si>
  <si>
    <t>E948066DFAE9A068F34E1E8AD1D03FC4</t>
  </si>
  <si>
    <t>JChemExcelCwsAAB+LCAAAAAAAAACdVt9vmzAQft9fceJ5Mb4DE6iSVFX3MmndpHUPe5tcQlukABPQpv3vd8YkDW6Gp8kkZ3zf5x/c57NXly/VDp6Ltiubeh2gkAEUdd5sy/phHezLetvsuwWSwuBys8oZy/i6WwePff/7Igz3+73IH4tKvzS1yJsqsP6Ll66cYPaRaNqHkKTE8OfNl9uBsyjrrtd1XjCrKy+6ofFLk+t+mMxfhggr3T6XdWjhYdU+295+kTSPFC/dNnhb0jX7rpgK9+WugPumrXQPzyQFP/IjPBR10eq+2MLdKzeTwIy/webD6uZTkz9VRd1vVjemjzLXu9u+fcq5oWp2Rf7E3XHl86d1UGGwWem+qa7aVr+CqZlmjaAJdAQ6Bq1AJ6CXoFPQGWiU/GM/MgAZgQxBxiCDkFHIMGQcMY5MP4wjxhHjiHHEOGIcMY4YF5nA7Qoz4R+vv4t18BVMueZy+v9Wvp202Pq38Xcd2M+0u37U7QN3tUBAkP9XOLTEulJCZREBxoJUpgBJZKRSQOR2XtrRclhUqo42ZVicwZK9/KFGMzYmDFmqg4m5MUohYogk4DCSSgBFEmdLNkQyhoUUEWYJLFjlqbEkEjI2ElFmLPcR8eSO7QfcyJt2Oo5kxw3glVe5FHHCMUkFRWxYR/LtLRFJxkYxnE0sopRMHwlyAMe30TciRx8JuWSDIpKnbypLMpACI9YEiTQefINhn8zwYKa+WOAyUQfDMUGJ/CbT1IyuFEdoMiVWdXiU9WZ119TbkyqU23Vwh8Gg9+/FfUej5ANo2m3RrgMyHRjoKYGmBLNB5gnRlGC205GA5wjxlGA23zxBTQlmq84TkinBbOx5wnJKMGlgnpBOCSZpzBOyKWFIMfMM45+EbkhJHg6+W7mXQu9nRh6KE3KbJD0cJ+o2qc4rC53A2yTsGceJvU3aHo4TfpvkPXNLz3A8okFHBPYQmeeQq4Lh0PFwHBXYQ8rDcff9cKh5OI4O7CHoSS/xGY4nYZCjA3vIejiuDrJ/4Dg6sAe5Zz2uDsyB78k25OjAXhQ8WVae4Xi0E7nJX00458dxdTBeXmbHOZMPTjgn44QnZ1R4uKZx9d0VLny7331YhXyx3fwBIqEY/AsLAAA=</t>
  </si>
  <si>
    <t>7D6E0803941F9CC978D9C4474B27407D</t>
  </si>
  <si>
    <t>JChemExcelxwkAAB+LCAAAAAAAAACVlktvozAQx+/9FCOfN4axeZiKpKray0rtVtruYW8rl9AUKUAFNI9vv2MgSSEp3i2pxtj/n18zHhPf7PI1bNKqzspizpC7DNIiKZdZsZqzbVYsy209Q+Eju1nECWlJX9Rz9tY079eOs91uefKW5npXFjwpc9a1X+/qbKDZSl5WK0e4Ljq/Hx+eW2aWFXWjiyQlqs6u67byoUx0007miyGcXFebrHA6uZNXm663P8I1P5fv6iU7LemO2m4JhddsncJrWeW6gY1wOf3cb7BKi7TSTbqElz1VC44R7cHiKn68L5OPPC2aRfxo+sgSvX5uqo+EKvJynSYf1B0Vvt/PWY5sEeumzG+rSu/BlEy1RtACtATtgfZBB6BD0Ap0BBpd+qd2JAGSAkmCpEESIamQZEg6QTph+iGdIJ0gnSCdCMhR69RM8Nf+PZ2zH2Ceu/Z5OpbO3041T6zbjvXdm65W1MUMAcH9v4dcJ4j0uZReADOPk4ddmAkeBKEHM6R6GQJtNf1B/9abXtMjvek7CqhNSVAcpYjIBK5SQJ6RCg+VvaQH0OV+SI1InXvGCq6UoiElD3xjffKssYf6g67jGOzNMiR3Fc2TrPKN9XiAUfT1u+ASp+qR+97wXUkPYeZyGUQ+HMfzuBS+ujRO14489AJ5sqd5HngPZXCyPulCSUHpHKNyEb+UxfJTEbLlnL3Qyo3kZ/paiz5iGZTVMq3mTJgOjPQzIIaAie9pQA4BcxqOAF4CvCFgzs404A8Bc9KmgWAImHM5vYbwDFDTI6ghYM78NBANgTZDTBOmfeC6NqNMrwPH7m4zkGWckce7jGVhRk7vMpxlbt4FxuJ5HLm+y6AWZuT9LuNamPDCHlhiBkcx0GV1yzgXwkBZzuM4DMwWWIJNjMOgvWgszPjgtxeThRmFQXeRWZhRGHQXn2UP/AuMJcuIURh0F6uFGYdB9A/MKAwOl/f5epxPCdo5fGJQ8ezzwzl9m1zFDn2ULf4CqvKYPccJAAA=</t>
  </si>
  <si>
    <t>90E9E4C1E166C74981C8A61AC5639721</t>
  </si>
  <si>
    <t>JChemExcelxwkAAB+LCAAAAAAAAACVVk1vozAQvfdXjHzeGMYGYqokVZVeVmq30nYPe1u5hKZIASqg+fj3O8akCU4Lu3HQ2OP3ZgwzHnt2s883sE2rOiuLOUPuM0iLpFxlxXrOdlmxKnf1BEWI7GYxSwhL+KKes9emebv2vN1ux5PXNNf7suBJmTM7f72vsx5mJ3lZrT3h++j9frh/ajmTrKgbXSQpsersum6V92Wim3YxX7jwcl1ts8KzcC+vttbaH+Gbv8/39YqdXmlJc7dEhZdsk8JLWeW6ga3wOf39b7BOi7TSTbqC5wOpBceYvsHiavZwVybveVo0i9mDsZElevPUVO8JKfJykybvZI463+/mLEe2mOmmzG+rSh/A9IxaI2gBWoIOQIegI9BT0Ap0DBp9emgeCYCEQIIgYZBASCgkGBJOEE4YO4QThBOEE4QTEQVqk5oF/jq8pXP2A0xbtu3xo2faqW/1j92zZPZzbJavulqTiQkCgv9/jUIniBlyKYMIJgGnCPswETyKpgFMkPRyCvSp6QfdqBMdpqN0ojMU0ZySoDhKEQOFRCpanM/DqZFkIDBScKUUmZU8Co0MKXpGHvVHXMfrrCke+UodXViHDA7mNST3Fa2TpAqNDHiEcfz1WHCJQ3rkYdAfKxkgnPmxEvk0iORJuvMBD1BGJxkSbirNWIpQtePYD9x1UlJ6H1m5mD2XxeqsC9lqzp6Rten6M32pRZexDMpqlVZzJowBAz0niD7B5PcwQfYJZjd8EPAzQtAnmL0zTAj7BLPThglRn2D25fA7TC8IatiD6hPMnh8mxH1CWyGGGWa+F7q2ogy/B7rhbivQiB8n4rZijXCcoNsKN8Jx4m4r4gjHCb2toCMcJ/q24o5wnASwFXqE4+SAregj8YkvOWIkD4STB/bEGOG4eRD+A8fd+e2pNFIs3Dwwp9dI7ggnD+ypN+In/IQzkjvCzQPR43zux8mD40k86EddbO0zypkb76xAe8crBnUvrh/e6W5yNfPoUrb4C/qdxWrHCQAA</t>
  </si>
  <si>
    <t>09272000D5C8DCBCBCAAA22D5343D901</t>
  </si>
  <si>
    <t>JChemExcelGAkAAB+LCAAAAAAAAACNVk1vozAQve+vGPm8MR7bYFIlqar2slK7lbZ72NvKBZoiBaiA5uPf7xhIGmgWGpMMjN/zGM/zOIvrfbaBbVJWaZEvGXLBIMmjIk7z9ZLt0jwudtUMpY/serWICEv4vFqy17p+u/K83W7Ho9cks/si51GRsbb/al+lPcxO8aJce1II9P483D81nFmaV7XNo4RYVXpVNc77IrJ1M5n/hPAyW27T3GvhXlZu29H+SuEuwfdVzD5e6Zb6bogKL+kmgZeizGwNWyk4XeI7rJM8KW2dxPB8ILfkOKc1WH1bPNwV0XuW5PVq8eDGSCO7earL94gcWbFJoncajm5+3C1Zhmy1sHWR3ZSlPYC7c26LYCVYBVaD9cEGYA3YEOwcLAr6Uj8SAAmBBEHCIIGQUEgwJJwknHTjEE4STmpK0CZxE/t9eEuW7Ce4dkvtsfk9tsfO239+ZO0SbG5fbbkm+gwBQXy9Uaok6QS59n0NKDhKmm7ITRgKMOTV6mgC6hPmaC72aeIZAYorKTVIHurAJ6PRyKOzgwgeGnJSPEFmRvGVDGEmKY3OKm60s52/g7UkBgeass/VXAgXOGjMXH08aR6QMili6JORXCEZ5L4WLrCgD8wEN6b3qI0/dwHnWvjQ9UoukLwnauMkrB8oc7KnkToKCnJ2RtH8jSY1eSc5rRbPRR6f3UIaL9kzskZnv5KXSnZSY1CUcVIumXQDOOg5QfYJTpjjBNUnOBmfCHiJoPsEJ/pxgt8nuC0yTgj6BLehxgmmT3Dbb5wQ9glus46v0rxPaLb2eAjX30tdUwrGo+Aw3U3pmIgzyHhbaibiqAucibTjIO9tKZvgDFLflr4JTnBhDaY4nwVwRrm8BOGF15mQGQ5U0FbwcY4cyqCp+BOcoQyaE2KCM9z4zYkyUSvUBc6E3ORABu2JNcEZysB8gTOQwfFU/Pw+3lnh9I5nNt1+Os+9j8P+28Kjfzmrf7HKRhYYCQAA</t>
  </si>
  <si>
    <t>09CCA863CB47451C958314A1E46EF4F1</t>
  </si>
  <si>
    <t>JChemExcelYgkAAB+LCAAAAAAAAACVVk1vnDAQvedXjHzuGo8xa4iWjaLkUilppaaH3ioHyAZpgQjIfvz7joH9gN1Cu2Y1Zvyex/Y82yzudtkaNklZpUUeMuSCQZJHRZzmq5Bt0zwuttUMpYfsbrmICEv4vArZe11/3DrOdrvl0XuSmV2R86jIWNt+u6vSHmbr8qJcOVIIdH49P700nFmaV7XJo4RYVXpbNc6nIjJ1M5i/hHAyU27S3GnhTlZu2t5+S2EfwXdVzE5TeqC2e6LCW7pO4K0oM1PDRgpOj/gCqyRPSlMnMbzuyS05BrQGy5vF82MRfWZJXi8Xz7aPNDLrl7r8jMiRFesk+qTuqPL1MWQZsuXC1EV2X5ZmD7Zm3QbBSDAuGAXGAzMHo8H4YAIwKOhP7UgAJAQSBAmDBEJCIcGQcJJw0vZDOEk4STjpUZLWiR3cz/1HErJvYMsDle+dPZTr799ZuxDrh3dTrqiDGQKC+J9CKZOkF+TK8xSg4Chp2D7Xvi9Ak1e5B9M55wQR+mD6kM6pCKkFuNyVNE/JfTX3yCjU8uDsIIL7mpwUVpCZ0TBc6cNMUlatdblW1nb+DtaSGOxp5B53A9EMat6YwD29KT4noVJE3zsZyV0kg9xTwsYX9IOZ4Fr3XpX2Ahs3UMKDrlVygeQ9UhsnYb25q4/22FNHQUHOzrg0Da1IY85RZMvFa5HHZ1VI45C9ImvU9yN5q2QnQAZFGSdlyKTtwELPCbJPsHIdJ7h9ghX3kYDXCKpPsFthnOD1CXbjjA9pfkHQ4xF0n2A35TjB7xPsFh4nBH1Cs+HHJ2Hbe6lrDojxKDhMd3OgTMQZZLw9gCbiDJLeHlgTcdQVzkTmcZD69kCc4Ayy3x6gExx9ZQ2mOJcaOKNcX4LgynQmlCaHMmjugQnOUAbNvTHBGW785p6Z4Axk0N5LE+eLusKZkJscyKC99yY4Qxn4/8AZyOBwt17Oxzk7bJ3D7U/Viy8D5/TZcLNw6Htp+QfpvOx6YgkAAA==</t>
  </si>
  <si>
    <t>686310D50719C1B7A526EE1848775C8C</t>
  </si>
  <si>
    <t>JChemExcelrAkAAB+LCAAAAAAAAACVVttuozAQfe9XjPy8MR5zMamSVFX7slK7lbb7sG8rl9AUKUAFNJe/3zEmF2gWd0OiMeNzZuzM8cDsZpevYZNWdVYWc4ZcMEiLpFxmxWrOtlmxLLf1BGWI7GYxSwhL+KKes7emeb/2vO12y5O3NNe7suBJmTM7f72rsx5m6/OyWnlSCPR+Pz48t5xJVtSNLpKUWHV2XbfOhzLRTbuYf6Twcl1tssKzcC+vNjbaHynMV/BdvWSnLd3R3C1R4TVbp/BaVrluYCMFp6/4Bqu0SCvdpEt42ZNbcpzSf7C4mj3el8lHnhbNYvZoYmSJXj831UdCjrxcp8kHhaPB9/s5y5EtZrop89uq0nswI+PWCFqC9kEHoEPQEWgFOgY9BY2CfjSPBEBCIEGQMEggJBQSDAknCSdNHMJJwknCScLJiAq1Ts0Cf+3f0zn7Aea6o+ups4fr/N6On+yP2b9jffemqxWFmCAgiP+7qHSSdIM8CMMAUHCUtPyYqzgWoMgb+AfTOSOCCHUwfUjnDAipBPjcl7RfyeMgCskEqCQIHqvWoCAzocS+jGEiqZ7G+lwFxnb+DtaR+gFtFgZ72kDI/alo1xa1Zuqf7gIekW6JHIcnI7mPZJCHARmSEn1gIrhSvdtAhVOzmGkgQjjOtoZmw8hXR9ufJSEKcnbGp90os3CBFI/uYgpnc5PyvKP0FrOXslieDSFbztkLslaTP9PXWnayZFBWy7SaM2kCGOg5QfYJRsTjBL9PMJI/EvASIegTzAEZJ4R9gjlO40uKPhHUeAbVJ5ijOk6I+wRzsMcJ0z6hbQPjmzDzvdK1bWM8Cw7L3bYZR55BxW1bcuQZFN22MUee4ALHUXkclN62SQdnUH3bVh2cgQBsG3ZwBhqwbdvBGcjAtnnHgRzqwHAcOpADHdjHiIMz1EH0Bc5AB/ZR5djPUAfmkeZoGXKgA/sodOSJLnAc2pFDHcgvcD73AnmxP3lnDdo7vEfQ8NM7hnd6AbmaefTmtfgLq8gup6wJAAA=</t>
  </si>
  <si>
    <t>DCA562884EB94DD7E2FE4FF738D76393</t>
  </si>
  <si>
    <t>JChemExcelfwgAAB+LCAAAAAAAAACNlktvozAQx+/9FCOfN8Zj86xCqqq9rNRupe0e9rZywU2RAlRA8/j2O4aQBtKFFURjxv+fn+Nxljf7fANbU9VZWcQMuWBgiqRMs2Ids11WpOWuXqD0kN2slglpSV/UMXtrmvdrx9ntdjx5M7nelwVPypx19df7OhtodoqX1dqRQqDz+/HhuWUWWVE3ukgMUXV2XbfOhzLRTTuYf3Th5LraZoXTyZ282nat/ZHCvoLv65R9TumO6m4JhddsY+C1rHLdwFYKTq/4BmtTmEo3JoWXA7klx4jWYHW1fLwvk4/cFM1q+WjbyBK9eW6qj4QcebkxyQc1R4Xv9zHLka2Wuinz26rSB7Al69YIWoJWoF3QHmgfdAA6BB2BRkE/qkcSICmQJEgaJBGSCkmGpJOkk7YdSRuzMXZAvw7vJmY/wD53Z8/T6Lv3PLFu2pu7N12tCV0gIIj/e2hrZMxCHkk3gqEJuBfR8H0uvcDrjUt1KgRFdUICLaf0fEDuu1FARkrh9s6j5AgsBFcY+bCgEAytldyX1iquImtJpyLv09/rOo7BgYYpuKdkSB2IQNox+EjG5SqUQf91rEOuxPmXF/kRCI5KKnKGbsuJMAxGrRzrCBAR9uboPHEY+F5vPO6hsOHhnOJjtXwpi/SsCFkasxdkbeD8NK+1PMYOg7JKTRUzaRuw0nNADgEbadOAGgI2Lk8AfgW4Q8BG8TTgDQEb89OAPwTsCZmeQzAE7Hma7iEcAvb0TQPREGjP6vSYbP0YwelOcLzbbSqYYUYb3qWOGUZdTB9nogRHu95lp5luLjf+DPm6G/+LFZgJLxztfpcwZ5hRAHQJdoYZxUCXkKcZOQqCLoHPnOBxFIQ24c/0Mz727QUxw6jLdZtlRmHQX0KX83HO0pnTX41UvLg2nc879Wrp0J+J1V8OjuHSfwgAAA==</t>
  </si>
  <si>
    <t>2A2E2916B34658B5B9BA45FD083F5E63</t>
  </si>
  <si>
    <t>JChemExcelgAgAAB+LCAAAAAAAAACNVttuozAQfe9XjPy8MR5zdQWpqvRlpXYrbfdh31Yu0BQpQAU0l7/fMYQk0CysIBrbc44vzJlxwrt9voFtWtVZWUQMuWCQFnGZZMU6YrusSMpdvUDpIrtbhjFhCV/UEXtvmo9by9rtdjx+T3O9Lwselznr/Lf7OhtgdjYvq7UlhUDr99PjS8tZZEXd6CJOiVVnt3U7+FjGumk3848lrFxX26ywOriVV9tutj9SmFfwfZ2w85FW5LsnKrxlmxTeyirXDWyl4PSKb7BOi7TSTZrA64GGJUdF32B5Ez49lPFnnhbNMnwyc2Sx3rw01WdMA3m5SeNPmo4a3x8iliNbhrop8/uq0gcwLTOsEbQEbYN2QLugPdA+6AC0Ao2CfuRHAiAhkCBIGCQQEgoJhoSThJNmHkmB2aRmQ78OH2nEfoB5VhfPuffctp+PvxXrjr1ZvetqTdQFAoL4v4dCIyMWcCUdBUPjc1fR9j0uXd/tjUM+OwCbfEICfU7peoBcSuHAQnAblQcLkllgrOSeNNbmtjKWyLZyz+M97sg7zeY5yu+X6BZkcKBtCu7aMiCc8KXZg4dkHG4H0u97Rx9yW1z2XOUp6gVOO9gaGhQKezP0ORx9z+2Ny10USD0RBL7p0S6Gq5M8rJM+luFrWSQXTciSiL0ia4XzM32r5VE7DMoqSauISTOBgV4S5JBglDZNsIcEo8sTAa8RnCHBqHia4A4JRvPTBG9IMBkyfQZ/SDD5NL1CMCSY7JsmqCGhzdVphvEPQtfm9gxnHO62FsxwRhHvascMZxT0rtbMcEZx72rTdFzQvcKZCT6Oot/VvhmOf+W7zXFGGujq68x51JWYzihHjnXQ1u+ZJB7rwHBmtCPlF01fUK4vM5JBf6VMLuN8yWZ5tSRZF/XM6u9Gan65N63zpXoTWvRvYvkX6UGLa4AIAAA=</t>
  </si>
  <si>
    <t>Smiles</t>
  </si>
  <si>
    <t>[N-]=[N+]=NCCOCCOCCOCCOCCNC1=C2C(=O)N(C3CCC(=O)NC3=O)C(=O)C2=CC=C1 |c:18,35,37,(-9.34,-14.63,;-9.34,-16.17,;-9.34,-17.71,;-8,-18.48,;-6.67,-17.71,;-5.33,-18.48,;-4,-17.71,;-2.67,-18.48,;-1.33,-17.71,;,-18.48,;1.33,-17.71,;2.67,-18.48,;4,-17.71,;5.33,-18.48,;6.67,-17.71,;8,-18.48,;9.34,-17.71,;10.67,-18.48,;12,-17.71,;13.34,-18.48,;13.66,-19.99,;12.63,-21.13,;15.19,-20.15,;15.96,-21.48,;17.5,-21.48,;18.27,-22.81,;17.5,-24.15,;18.27,-25.48,;15.96,-24.15,;15.19,-22.81,;13.65,-22.81,;15.81,-18.74,;17.32,-18.42,;14.67,-17.71,;14.67,-16.17,;13.34,-15.4,;12,-16.17,)|</t>
  </si>
  <si>
    <t>[N-]=[N+]=NCCCCCNC(=O)COC1=C2C(=O)N(C3CCC(=O)NC3=O)C(=O)C2=CC=C1 |c:13,30,32,(-5.33,-7.7,;-5.33,-9.24,;-5.33,-10.78,;-4,-11.55,;-2.67,-10.78,;-1.33,-11.55,;,-10.78,;1.33,-11.55,;2.67,-10.78,;4,-11.55,;4,-13.09,;5.33,-10.78,;6.67,-11.55,;8,-10.78,;9.34,-11.55,;9.66,-13.06,;8.63,-14.2,;11.19,-13.22,;11.96,-14.55,;13.5,-14.55,;14.27,-15.88,;13.5,-17.22,;14.27,-18.55,;11.96,-17.22,;11.19,-15.88,;9.65,-15.88,;11.81,-11.81,;13.32,-11.49,;10.67,-10.78,;10.67,-9.24,;9.34,-8.47,;8,-9.24,)|</t>
  </si>
  <si>
    <t>[N-]=[N+]=NCCCCCCCC(=O)NC1=C2C(=O)N(C3CCC(=O)NC3=O)C(=O)C2=CC=C1 |c:13,30,32,(-5.33,-7.7,;-5.33,-9.24,;-5.33,-10.78,;-4,-11.55,;-2.67,-10.78,;-1.33,-11.55,;,-10.78,;1.33,-11.55,;2.67,-10.78,;4,-11.55,;5.33,-10.78,;5.33,-9.24,;6.67,-11.55,;8,-10.78,;9.34,-11.55,;9.66,-13.06,;8.63,-14.2,;11.19,-13.22,;11.96,-14.55,;13.5,-14.55,;14.27,-15.88,;13.5,-17.22,;14.27,-18.55,;11.96,-17.22,;11.19,-15.88,;9.65,-15.88,;11.81,-11.81,;13.32,-11.49,;10.67,-10.78,;10.67,-9.24,;9.34,-8.47,;8,-9.24,)|</t>
  </si>
  <si>
    <t>[N-]=[N+]=NCCCCNC(=O)COC1=C2C(=O)N(C3CCC(=O)NC3=O)C(=O)C2=CC=C1 |c:12,29,31,(-8,-7.7,;-6.67,-8.47,;-5.33,-9.24,;-4,-8.47,;-2.67,-9.24,;-1.33,-8.47,;,-9.24,;1.33,-8.47,;2.67,-9.24,;2.67,-10.78,;4,-8.47,;5.33,-9.24,;6.67,-8.47,;8,-9.24,;8.32,-10.75,;7.29,-11.89,;9.85,-10.91,;10.62,-12.24,;12.16,-12.24,;12.93,-13.57,;12.16,-14.91,;12.93,-16.24,;10.62,-14.91,;9.85,-13.57,;8.31,-13.57,;10.48,-9.5,;11.99,-9.18,;9.34,-8.47,;9.34,-6.93,;8,-6.16,;6.67,-6.93,)|</t>
  </si>
  <si>
    <t>[N-]=[N+]=NCCOCCNC1=C2C(=O)N(C3CCC(=O)NC3=O)C(=O)C2=CC=C1 |c:9,26,28,(-6.67,-5.39,;-5.33,-6.16,;-4,-6.93,;-2.67,-6.16,;-1.33,-6.93,;,-6.16,;1.33,-6.93,;2.67,-6.16,;4,-6.93,;5.33,-6.16,;6.67,-6.93,;6.99,-8.44,;5.96,-9.58,;8.52,-8.6,;9.29,-9.93,;10.83,-9.93,;11.6,-11.26,;10.83,-12.6,;11.6,-13.93,;9.29,-12.6,;8.52,-11.26,;6.98,-11.26,;9.15,-7.19,;10.65,-6.87,;8,-6.16,;8,-4.62,;6.67,-3.85,;5.33,-4.62,)|</t>
  </si>
  <si>
    <t>[N-]=[N+]=NCCCNC(=O)COC1=C2C(=O)N(C3CCC(=O)NC3=O)C(=O)C2=CC=C1 |c:11,28,30,(-4,-5.39,;-4,-6.93,;-4,-8.47,;-2.67,-9.24,;-1.33,-8.47,;,-9.24,;1.33,-8.47,;2.67,-9.24,;2.67,-10.78,;4,-8.47,;5.33,-9.24,;6.67,-8.47,;8,-9.24,;8.32,-10.75,;7.29,-11.89,;9.85,-10.91,;10.62,-12.24,;12.16,-12.24,;12.93,-13.57,;12.16,-14.91,;12.93,-16.24,;10.62,-14.91,;9.85,-13.57,;8.31,-13.57,;10.48,-9.5,;11.99,-9.18,;9.34,-8.47,;9.34,-6.93,;8,-6.16,;6.67,-6.93,)|</t>
  </si>
  <si>
    <t>[N-]=[N+]=NCCCCCC(=O)NC1=C2C(=O)N(C3CCC(=O)NC3=O)C(=O)C2=CC=C1 |c:11,28,30,(-4,-5.39,;-4,-6.93,;-4,-8.47,;-2.67,-9.24,;-1.33,-8.47,;,-9.24,;1.33,-8.47,;2.67,-9.24,;4,-8.47,;4,-6.93,;5.33,-9.24,;6.67,-8.47,;8,-9.24,;8.32,-10.75,;7.29,-11.89,;9.85,-10.91,;10.62,-12.24,;12.16,-12.24,;12.93,-13.57,;12.16,-14.91,;12.93,-16.24,;10.62,-14.91,;9.85,-13.57,;8.31,-13.57,;10.48,-9.5,;11.99,-9.18,;9.34,-8.47,;9.34,-6.93,;8,-6.16,;6.67,-6.93,)|</t>
  </si>
  <si>
    <t>[N-]=[N+]=NCCCCC(=O)NC1=C2C(=O)N(C3CCC(=O)NC3=O)C(=O)C2=CC=C1 |c:10,27,29,(-6.67,-5.39,;-5.33,-6.16,;-4,-6.93,;-2.67,-6.16,;-1.33,-6.93,;,-6.16,;1.33,-6.93,;2.67,-6.16,;2.67,-4.62,;4,-6.93,;5.33,-6.16,;6.67,-6.93,;6.99,-8.44,;5.96,-9.58,;8.52,-8.6,;9.29,-9.93,;10.83,-9.93,;11.6,-11.26,;10.83,-12.6,;11.6,-13.93,;9.29,-12.6,;8.52,-11.26,;6.98,-11.26,;9.15,-7.19,;10.65,-6.87,;8,-6.16,;8,-4.62,;6.67,-3.85,;5.33,-4.62,)|</t>
  </si>
  <si>
    <t>[N-]=[N+]=NCCOC1=C2C(=O)N(C3CCC(=O)NC3=O)C(=O)C2=CC=C1 |c:6,23,25,(11.46,5.39,;10.12,6.16,;8.79,6.93,;7.45,6.16,;7.45,4.62,;6.12,3.85,;6.12,2.31,;4.79,1.54,;3.32,2.02,;2.85,3.48,;2.42,.77,;.88,.77,;.11,-.56,;-1.43,-.56,;-2.2,.77,;-3.74,.77,;-1.43,2.1,;.11,2.1,;.88,3.44,;3.32,-.48,;2.85,-1.94,;4.79,,;6.12,-.77,;7.45,,;7.45,1.54,)|</t>
  </si>
  <si>
    <t>[N-]=[N+]=NCCNC1=CC2=C(C=C1)C(=O)N(C2)C1CCC(=O)NC1=O |c:8,10,t:6,(11.59,.53,;11.59,2.07,;11.59,3.61,;10.26,4.38,;8.92,3.61,;7.59,4.38,;6.26,3.61,;4.92,4.38,;3.59,3.61,;3.59,2.07,;4.92,1.3,;6.26,2.07,;2.13,1.6,;1.65,.13,;1.22,2.84,;2.13,4.09,;-.32,2.84,;-1.09,1.51,;-2.63,1.51,;-3.4,2.84,;-4.94,2.84,;-2.63,4.18,;-1.09,4.18,;-.32,5.51,)|</t>
  </si>
  <si>
    <t>[N-]=[N+]=NCCOC1=CC2=C(C=C1)C(=O)N(C2)C1CCC(=O)NC1=O |c:8,10,t:6,(11.59,.53,;11.59,2.07,;11.59,3.61,;10.26,4.38,;8.92,3.61,;7.59,4.38,;6.26,3.61,;4.92,4.38,;3.59,3.61,;3.59,2.07,;4.92,1.3,;6.26,2.07,;2.13,1.6,;1.65,.13,;1.22,2.84,;2.13,4.09,;-.32,2.84,;-1.09,1.51,;-2.63,1.51,;-3.4,2.84,;-4.94,2.84,;-2.63,4.18,;-1.09,4.18,;-.32,5.51,)|</t>
  </si>
  <si>
    <t>[N-]=[N+]=NCCC(=O)NC1=CC2=C(C=C1)C(=O)N(C1CCC(=O)NC1=O)C2=O |c:10,12,t:8,(-5.33,-3.08,;-4,-3.85,;-2.67,-4.62,;-1.33,-3.85,;,-4.62,;1.33,-3.85,;1.33,-2.31,;2.67,-4.62,;4,-3.85,;5.33,-4.62,;6.67,-3.85,;6.67,-2.31,;5.33,-1.54,;4,-2.31,;8.13,-1.83,;8.61,-.37,;9.04,-3.08,;10.58,-3.08,;11.35,-1.75,;12.89,-1.75,;13.66,-3.08,;15.2,-3.08,;12.89,-4.41,;11.35,-4.41,;10.58,-5.75,;8.13,-4.33,;8.61,-5.79,)|</t>
  </si>
  <si>
    <t>[N-]=[N+]=NCCC(=O)NC1=C2CN(C3CCC(=O)NC3=O)C(=O)C2=CC=C1 |c:8,24,26,(-5.33,-3.08,;-4,-3.85,;-2.67,-4.62,;-1.33,-3.85,;,-4.62,;1.33,-3.85,;1.33,-2.31,;2.67,-4.62,;4,-3.85,;5.33,-4.62,;5.65,-6.13,;7.19,-6.29,;7.96,-7.62,;9.5,-7.62,;10.27,-8.95,;9.5,-10.29,;10.27,-11.62,;7.96,-10.29,;7.19,-8.95,;5.65,-8.95,;7.81,-4.88,;9.32,-4.56,;6.67,-3.85,;6.67,-2.31,;5.33,-1.54,;4,-2.31,)|</t>
  </si>
  <si>
    <t>[N-]=[N+]=NCCN1CCN(CC1)C1=C2C(=O)N(C3CCC(=O)NC3=O)C(=O)C2=CC=C1 |c:12,29,31,(7.45,12.32,;6.12,11.55,;4.79,10.78,;4.79,9.24,;6.12,8.47,;6.12,6.93,;7.45,6.16,;7.45,4.62,;6.12,3.85,;4.79,4.62,;4.79,6.16,;6.12,2.31,;4.79,1.54,;3.32,2.02,;2.85,3.48,;2.42,.77,;.88,.77,;.11,-.56,;-1.43,-.56,;-2.2,.77,;-3.74,.77,;-1.43,2.1,;.11,2.1,;.88,3.44,;3.32,-.48,;2.85,-1.94,;4.79,,;6.12,-.77,;7.45,,;7.45,1.54,)|</t>
  </si>
  <si>
    <t>[N-]=[N+]=NCCOC1=CC2=C(CN(C3CCC(=O)NC3=O)C2=O)C=C1 |c:24,t:6,8,(11.59,.53,;11.59,2.07,;11.59,3.61,;10.26,4.38,;8.92,3.61,;7.59,4.38,;6.26,3.61,;4.92,4.38,;3.59,3.61,;3.59,2.07,;2.13,1.6,;1.22,2.84,;-.32,2.84,;-1.09,1.51,;-2.63,1.51,;-3.4,2.84,;-4.94,2.84,;-2.63,4.18,;-1.09,4.18,;-.32,5.51,;2.13,4.09,;1.65,5.55,;4.92,1.3,;6.26,2.07,)|</t>
  </si>
  <si>
    <t>[N-]=[N+]=NCCC(=O)NC1=C2C(=O)N(C3CCC(=O)NC3=O)C(=O)C2=CC=C1 |c:8,25,27,(-5.33,-3.08,;-4,-3.85,;-2.67,-4.62,;-1.33,-3.85,;,-4.62,;1.33,-3.85,;1.33,-2.31,;2.67,-4.62,;4,-3.85,;5.33,-4.62,;5.65,-6.13,;4.62,-7.27,;7.19,-6.29,;7.96,-7.62,;9.5,-7.62,;10.27,-8.95,;9.5,-10.29,;10.27,-11.62,;7.96,-10.29,;7.19,-8.95,;5.65,-8.95,;7.81,-4.88,;9.32,-4.56,;6.67,-3.85,;6.67,-2.31,;5.33,-1.54,;4,-2.31,)|</t>
  </si>
  <si>
    <t>[N-]=[N+]=NCCN1CCN(CC1)C1=CC2=C(CN(C3CCC(=O)NC3=O)C2=O)C=C1 |c:30,t:12,14,(15.59,7.46,;14.26,8.23,;12.93,9,;11.59,8.23,;11.59,6.69,;10.26,5.92,;10.26,4.38,;8.92,3.61,;7.59,4.38,;7.59,5.92,;8.92,6.69,;6.26,3.61,;4.92,4.38,;3.59,3.61,;3.59,2.07,;2.13,1.6,;1.22,2.84,;-.32,2.84,;-1.09,1.51,;-2.63,1.51,;-3.4,2.84,;-4.94,2.84,;-2.63,4.18,;-1.09,4.18,;-.32,5.51,;2.13,4.09,;1.65,5.55,;4.92,1.3,;6.26,2.07,)|</t>
  </si>
  <si>
    <t>[N-]=[N+]=NCCNC1=C2CN(C3CCC(=O)NC3=O)C(=O)C2=CC=C1 |c:6,22,24,(11.46,5.39,;10.12,6.16,;8.79,6.93,;7.45,6.16,;7.45,4.62,;6.12,3.85,;6.12,2.31,;4.79,1.54,;3.32,2.02,;2.42,.77,;.88,.77,;.11,-.56,;-1.43,-.56,;-2.2,.77,;-3.74,.77,;-1.43,2.1,;.11,2.1,;.88,3.44,;3.32,-.48,;2.85,-1.94,;4.79,,;6.12,-.77,;7.45,,;7.45,1.54,)|</t>
  </si>
  <si>
    <t>[N-]=[N+]=NCCNC1=CC2=C(CN(C3CCC(=O)NC3=O)C2=O)C=C1 |c:24,t:6,8,(11.59,.53,;11.59,2.07,;11.59,3.61,;10.26,4.38,;8.92,3.61,;7.59,4.38,;6.26,3.61,;4.92,4.38,;3.59,3.61,;3.59,2.07,;2.13,1.6,;1.22,2.84,;-.32,2.84,;-1.09,1.51,;-2.63,1.51,;-3.4,2.84,;-4.94,2.84,;-2.63,4.18,;-1.09,4.18,;-.32,5.51,;2.13,4.09,;1.65,5.55,;4.92,1.3,;6.26,2.07,)|</t>
  </si>
  <si>
    <t>[N-]=[N+]=NCCOC1=CC2=C(C=C1)C(=O)N(C1CCC(=O)NC1=O)C2=O |c:8,10,t:6,(11.59,.53,;11.59,2.07,;11.59,3.61,;10.26,4.38,;8.92,3.61,;7.59,4.38,;6.26,3.61,;4.92,4.38,;3.59,3.61,;3.59,2.07,;4.92,1.3,;6.26,2.07,;2.13,1.6,;1.65,.13,;1.22,2.84,;-.32,2.84,;-1.09,1.51,;-2.63,1.51,;-3.4,2.84,;-4.94,2.84,;-2.63,4.18,;-1.09,4.18,;-.32,5.51,;2.13,4.09,;1.65,5.55,)|</t>
  </si>
  <si>
    <t>[N-]=[N+]=NCCN1CCN(CC1)C1=CC2=C(C=C1)C(=O)N(C1CCC(=O)NC1=O)C2=O |c:14,16,t:12,(15.59,7.46,;14.26,8.23,;12.93,9,;11.59,8.23,;11.59,6.69,;10.26,5.92,;10.26,4.38,;8.92,3.61,;7.59,4.38,;7.59,5.92,;8.92,6.69,;6.26,3.61,;4.92,4.38,;3.59,3.61,;3.59,2.07,;4.92,1.3,;6.26,2.07,;2.13,1.6,;1.65,.13,;1.22,2.84,;-.32,2.84,;-1.09,1.51,;-2.63,1.51,;-3.4,2.84,;-4.94,2.84,;-2.63,4.18,;-1.09,4.18,;-.32,5.51,;2.13,4.09,;1.65,5.55,)|</t>
  </si>
  <si>
    <t>[N-]=[N+]=NCCC(=O)NC1=CC2=C(C=C1)C(=O)N(C2)C1CCC(=O)NC1=O |c:10,12,t:8,(-5.33,-3.08,;-4,-3.85,;-2.67,-4.62,;-1.33,-3.85,;,-4.62,;1.33,-3.85,;1.33,-2.31,;2.67,-4.62,;4,-3.85,;5.33,-4.62,;6.67,-3.85,;6.67,-2.31,;5.33,-1.54,;4,-2.31,;8.13,-1.83,;8.61,-.37,;9.04,-3.08,;8.13,-4.33,;10.58,-3.08,;11.35,-1.75,;12.89,-1.75,;13.66,-3.08,;15.2,-3.08,;12.89,-4.41,;11.35,-4.41,;10.58,-5.75,)|</t>
  </si>
  <si>
    <t>[N-]=[N+]=NCCC(=O)NC1=CC2=C(CN(C3CCC(=O)NC3=O)C2=O)C=C1 |c:26,t:8,10,(-5.33,-3.08,;-4,-3.85,;-2.67,-4.62,;-1.33,-3.85,;,-4.62,;1.33,-3.85,;1.33,-2.31,;2.67,-4.62,;4,-3.85,;5.33,-4.62,;6.67,-3.85,;6.67,-2.31,;8.13,-1.83,;9.04,-3.08,;10.58,-3.08,;11.35,-1.75,;12.89,-1.75,;13.66,-3.08,;15.2,-3.08,;12.89,-4.41,;11.35,-4.41,;10.58,-5.75,;8.13,-4.33,;8.61,-5.79,;5.33,-1.54,;4,-2.31,)|</t>
  </si>
  <si>
    <t>[N-]=[N+]=NCCOC1=C2CN(C3CCC(=O)NC3=O)C(=O)C2=CC=C1 |c:6,22,24,(11.46,5.39,;10.12,6.16,;8.79,6.93,;7.45,6.16,;7.45,4.62,;6.12,3.85,;6.12,2.31,;4.79,1.54,;3.32,2.02,;2.42,.77,;.88,.77,;.11,-.56,;-1.43,-.56,;-2.2,.77,;-3.74,.77,;-1.43,2.1,;.11,2.1,;.88,3.44,;3.32,-.48,;2.85,-1.94,;4.79,,;6.12,-.77,;7.45,,;7.45,1.54,)|</t>
  </si>
  <si>
    <t>[N-]=[N+]=NCC(=O)NC1=C2CN(C3CCC(=O)NC3=O)C(=O)C2=CC=C1 |c:7,23,25,(11.46,5.39,;10.12,6.16,;8.79,6.93,;7.45,6.16,;7.45,4.62,;8.79,3.85,;6.12,3.85,;6.12,2.31,;4.79,1.54,;3.32,2.02,;2.42,.77,;.88,.77,;.11,-.56,;-1.43,-.56,;-2.2,.77,;-3.74,.77,;-1.43,2.1,;.11,2.1,;.88,3.44,;3.32,-.48,;2.85,-1.94,;4.79,,;6.12,-.77,;7.45,,;7.45,1.54,)|</t>
  </si>
  <si>
    <t>[N-]=[N+]=NCC(=O)NC1=C2C(=O)N(C3CCC(=O)NC3=O)C(=O)C2=CC=C1 |c:7,24,26,(11.46,5.39,;10.12,6.16,;8.79,6.93,;7.45,6.16,;7.45,4.62,;8.79,3.85,;6.12,3.85,;6.12,2.31,;4.79,1.54,;3.32,2.02,;2.85,3.48,;2.42,.77,;.88,.77,;.11,-.56,;-1.43,-.56,;-2.2,.77,;-3.74,.77,;-1.43,2.1,;.11,2.1,;.88,3.44,;3.32,-.48,;2.85,-1.94,;4.79,,;6.12,-.77,;7.45,,;7.45,1.54,)|</t>
  </si>
  <si>
    <t>[N-]=[N+]=NCC1=CC2=C(C=C1)C(=O)N(C2)C1CCC(=O)NC1=O |c:6,8,t:4,(8.92,.53,;8.92,2.07,;8.92,3.61,;7.59,4.38,;6.26,3.61,;4.92,4.38,;3.59,3.61,;3.59,2.07,;4.92,1.3,;6.26,2.07,;2.13,1.6,;1.65,.13,;1.22,2.84,;2.13,4.09,;-.32,2.84,;-1.09,1.51,;-2.63,1.51,;-3.4,2.84,;-4.94,2.84,;-2.63,4.18,;-1.09,4.18,;-.32,5.51,)|</t>
  </si>
  <si>
    <t>[N-]=[N+]=NCC1=CC2=C(CN(C3CCC(=O)NC3=O)C2=O)C=C1 |c:22,t:4,6,(8.92,.53,;8.92,2.07,;8.92,3.61,;7.59,4.38,;6.26,3.61,;4.92,4.38,;3.59,3.61,;3.59,2.07,;2.13,1.6,;1.22,2.84,;-.32,2.84,;-1.09,1.51,;-2.63,1.51,;-3.4,2.84,;-4.94,2.84,;-2.63,4.18,;-1.09,4.18,;-.32,5.51,;2.13,4.09,;1.65,5.55,;4.92,1.3,;6.26,2.07,)|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</si>
</sst>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2"/>
      <color indexed="8"/>
      <name val="Segoe UI"/>
      <family val="2"/>
      <charset val="204"/>
    </font>
    <font>
      <sz val="12"/>
      <color indexed="8"/>
      <name val="Segoe UI"/>
      <family val="2"/>
      <charset val="204"/>
    </font>
    <font>
      <sz val="12"/>
      <color indexed="8"/>
      <name val="Segoe UI"/>
      <family val="2"/>
      <charset val="204"/>
    </font>
    <font>
      <sz val="12"/>
      <color indexed="8"/>
      <name val="Segoe U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</cellXfs>
  <cellStyles count="1">
    <cellStyle name="Звичайний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family val="2"/>
        <charset val="204"/>
        <scheme val="none"/>
      </font>
      <numFmt numFmtId="3" formatCode="#,##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family val="2"/>
        <charset val="204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family val="2"/>
        <charset val="204"/>
        <scheme val="none"/>
      </font>
      <numFmt numFmtId="3" formatCode="#,##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family val="2"/>
        <charset val="204"/>
        <scheme val="none"/>
      </font>
      <numFmt numFmtId="3" formatCode="#,##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family val="2"/>
        <charset val="204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family val="2"/>
        <charset val="204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family val="2"/>
        <charset val="204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family val="2"/>
        <charset val="204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family val="2"/>
        <charset val="204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family val="2"/>
        <charset val="204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family val="2"/>
        <charset val="204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family val="2"/>
        <charset val="204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family val="2"/>
        <charset val="204"/>
        <scheme val="none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25400</xdr:colOff>
      <xdr:row>1</xdr:row>
      <xdr:rowOff>25400</xdr:rowOff>
    </xdr:from>
    <xdr:to>
      <xdr:col>1</xdr:col>
      <xdr:colOff>1851025</xdr:colOff>
      <xdr:row>1</xdr:row>
      <xdr:rowOff>1879600</xdr:rowOff>
    </xdr:to>
    <xdr:pic>
      <xdr:nvPicPr>
        <xdr:cNvPr id="3" name="$B$2" descr="=JCSYSStructure(&quot;E72B8B9873FF7BB6B3E7DA22D5C62DC4&quot;)">
          <a:extLst>
            <a:ext uri="{FF2B5EF4-FFF2-40B4-BE49-F238E27FC236}">
              <a16:creationId xmlns:a16="http://schemas.microsoft.com/office/drawing/2014/main" id="{99531E54-B068-AE42-100F-41F77F87E30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24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</xdr:row>
      <xdr:rowOff>25400</xdr:rowOff>
    </xdr:from>
    <xdr:to>
      <xdr:col>1</xdr:col>
      <xdr:colOff>1851025</xdr:colOff>
      <xdr:row>2</xdr:row>
      <xdr:rowOff>1879600</xdr:rowOff>
    </xdr:to>
    <xdr:pic>
      <xdr:nvPicPr>
        <xdr:cNvPr id="5" name="$B$3" descr="=JCSYSStructure(&quot;E4F9F2175E8C5003EBB7AB6A8F91B880&quot;)">
          <a:extLst>
            <a:ext uri="{FF2B5EF4-FFF2-40B4-BE49-F238E27FC236}">
              <a16:creationId xmlns:a16="http://schemas.microsoft.com/office/drawing/2014/main" id="{00CEFCF8-24B8-45A2-8FC2-49D20673EEF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214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</xdr:row>
      <xdr:rowOff>25400</xdr:rowOff>
    </xdr:from>
    <xdr:to>
      <xdr:col>1</xdr:col>
      <xdr:colOff>1851025</xdr:colOff>
      <xdr:row>3</xdr:row>
      <xdr:rowOff>1879600</xdr:rowOff>
    </xdr:to>
    <xdr:pic>
      <xdr:nvPicPr>
        <xdr:cNvPr id="7" name="$B$4" descr="=JCSYSStructure(&quot;61316EAD105A0AB6183BE28E60AF5699&quot;)">
          <a:extLst>
            <a:ext uri="{FF2B5EF4-FFF2-40B4-BE49-F238E27FC236}">
              <a16:creationId xmlns:a16="http://schemas.microsoft.com/office/drawing/2014/main" id="{2797928C-F4D6-66F9-4E11-29B635C9684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405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</xdr:row>
      <xdr:rowOff>25400</xdr:rowOff>
    </xdr:from>
    <xdr:to>
      <xdr:col>1</xdr:col>
      <xdr:colOff>1851025</xdr:colOff>
      <xdr:row>4</xdr:row>
      <xdr:rowOff>1879600</xdr:rowOff>
    </xdr:to>
    <xdr:pic>
      <xdr:nvPicPr>
        <xdr:cNvPr id="9" name="$B$5" descr="=JCSYSStructure(&quot;B6FB8B53338A0517CE9C1718EE9B1CD9&quot;)">
          <a:extLst>
            <a:ext uri="{FF2B5EF4-FFF2-40B4-BE49-F238E27FC236}">
              <a16:creationId xmlns:a16="http://schemas.microsoft.com/office/drawing/2014/main" id="{9CDC6BC4-61AF-C80E-B6B7-16ADCA0025E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595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</xdr:row>
      <xdr:rowOff>25400</xdr:rowOff>
    </xdr:from>
    <xdr:to>
      <xdr:col>1</xdr:col>
      <xdr:colOff>1851025</xdr:colOff>
      <xdr:row>5</xdr:row>
      <xdr:rowOff>1879600</xdr:rowOff>
    </xdr:to>
    <xdr:pic>
      <xdr:nvPicPr>
        <xdr:cNvPr id="11" name="$B$6" descr="=JCSYSStructure(&quot;769AEEC2136DFCAFF452BE5C13CBB925&quot;)">
          <a:extLst>
            <a:ext uri="{FF2B5EF4-FFF2-40B4-BE49-F238E27FC236}">
              <a16:creationId xmlns:a16="http://schemas.microsoft.com/office/drawing/2014/main" id="{64EE69C5-E8B2-B58E-69CD-05A19D8C559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786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</xdr:row>
      <xdr:rowOff>25400</xdr:rowOff>
    </xdr:from>
    <xdr:to>
      <xdr:col>1</xdr:col>
      <xdr:colOff>1851025</xdr:colOff>
      <xdr:row>6</xdr:row>
      <xdr:rowOff>1879600</xdr:rowOff>
    </xdr:to>
    <xdr:pic>
      <xdr:nvPicPr>
        <xdr:cNvPr id="13" name="$B$7" descr="=JCSYSStructure(&quot;6CA6B1DF943AAA9ADDFCC349EA832F3A&quot;)">
          <a:extLst>
            <a:ext uri="{FF2B5EF4-FFF2-40B4-BE49-F238E27FC236}">
              <a16:creationId xmlns:a16="http://schemas.microsoft.com/office/drawing/2014/main" id="{9EC1995E-2449-5BF5-B390-162AB5B2AC3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976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7</xdr:row>
      <xdr:rowOff>25400</xdr:rowOff>
    </xdr:from>
    <xdr:to>
      <xdr:col>1</xdr:col>
      <xdr:colOff>1851025</xdr:colOff>
      <xdr:row>7</xdr:row>
      <xdr:rowOff>1879600</xdr:rowOff>
    </xdr:to>
    <xdr:pic>
      <xdr:nvPicPr>
        <xdr:cNvPr id="15" name="$B$8" descr="=JCSYSStructure(&quot;6D5E698DDBC48CC6DE525129958BD2F9&quot;)">
          <a:extLst>
            <a:ext uri="{FF2B5EF4-FFF2-40B4-BE49-F238E27FC236}">
              <a16:creationId xmlns:a16="http://schemas.microsoft.com/office/drawing/2014/main" id="{D995D113-8557-847D-C229-82667A59EBD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167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8</xdr:row>
      <xdr:rowOff>25400</xdr:rowOff>
    </xdr:from>
    <xdr:to>
      <xdr:col>1</xdr:col>
      <xdr:colOff>1851025</xdr:colOff>
      <xdr:row>8</xdr:row>
      <xdr:rowOff>1879600</xdr:rowOff>
    </xdr:to>
    <xdr:pic>
      <xdr:nvPicPr>
        <xdr:cNvPr id="17" name="$B$9" descr="=JCSYSStructure(&quot;7706C69A3B15095E62995221815FC8D9&quot;)">
          <a:extLst>
            <a:ext uri="{FF2B5EF4-FFF2-40B4-BE49-F238E27FC236}">
              <a16:creationId xmlns:a16="http://schemas.microsoft.com/office/drawing/2014/main" id="{82F147C6-EAD4-6EC8-CFC8-D8087DD54B8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357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9</xdr:row>
      <xdr:rowOff>25400</xdr:rowOff>
    </xdr:from>
    <xdr:to>
      <xdr:col>1</xdr:col>
      <xdr:colOff>1851025</xdr:colOff>
      <xdr:row>9</xdr:row>
      <xdr:rowOff>1879600</xdr:rowOff>
    </xdr:to>
    <xdr:pic>
      <xdr:nvPicPr>
        <xdr:cNvPr id="19" name="$B$10" descr="=JCSYSStructure(&quot;2E77588E177B75E8F18B54F47F78CBD1&quot;)">
          <a:extLst>
            <a:ext uri="{FF2B5EF4-FFF2-40B4-BE49-F238E27FC236}">
              <a16:creationId xmlns:a16="http://schemas.microsoft.com/office/drawing/2014/main" id="{5C228752-50FD-47B0-5DED-B962B0A17E5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548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10</xdr:row>
      <xdr:rowOff>25400</xdr:rowOff>
    </xdr:from>
    <xdr:to>
      <xdr:col>1</xdr:col>
      <xdr:colOff>1851025</xdr:colOff>
      <xdr:row>10</xdr:row>
      <xdr:rowOff>1879600</xdr:rowOff>
    </xdr:to>
    <xdr:pic>
      <xdr:nvPicPr>
        <xdr:cNvPr id="21" name="$B$11" descr="=JCSYSStructure(&quot;C39722FC2617777629E780A462EB1A61&quot;)">
          <a:extLst>
            <a:ext uri="{FF2B5EF4-FFF2-40B4-BE49-F238E27FC236}">
              <a16:creationId xmlns:a16="http://schemas.microsoft.com/office/drawing/2014/main" id="{ACCEBC18-4BCA-A52A-317E-FC67F6FCFBA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738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11</xdr:row>
      <xdr:rowOff>25400</xdr:rowOff>
    </xdr:from>
    <xdr:to>
      <xdr:col>1</xdr:col>
      <xdr:colOff>1851025</xdr:colOff>
      <xdr:row>11</xdr:row>
      <xdr:rowOff>1879600</xdr:rowOff>
    </xdr:to>
    <xdr:pic>
      <xdr:nvPicPr>
        <xdr:cNvPr id="23" name="$B$12" descr="=JCSYSStructure(&quot;CE98595292C113C4B5D3448389F5A24D&quot;)">
          <a:extLst>
            <a:ext uri="{FF2B5EF4-FFF2-40B4-BE49-F238E27FC236}">
              <a16:creationId xmlns:a16="http://schemas.microsoft.com/office/drawing/2014/main" id="{D2584C1B-DE73-65CB-E25E-6BBAB3A0413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929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12</xdr:row>
      <xdr:rowOff>25400</xdr:rowOff>
    </xdr:from>
    <xdr:to>
      <xdr:col>1</xdr:col>
      <xdr:colOff>1851025</xdr:colOff>
      <xdr:row>12</xdr:row>
      <xdr:rowOff>1879600</xdr:rowOff>
    </xdr:to>
    <xdr:pic>
      <xdr:nvPicPr>
        <xdr:cNvPr id="25" name="$B$13" descr="=JCSYSStructure(&quot;4F0F795F0F14B279165C558CF2DC0052&quot;)">
          <a:extLst>
            <a:ext uri="{FF2B5EF4-FFF2-40B4-BE49-F238E27FC236}">
              <a16:creationId xmlns:a16="http://schemas.microsoft.com/office/drawing/2014/main" id="{37525E6B-ACCA-E394-C217-1C221BC1D2E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2119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13</xdr:row>
      <xdr:rowOff>25400</xdr:rowOff>
    </xdr:from>
    <xdr:to>
      <xdr:col>1</xdr:col>
      <xdr:colOff>1851025</xdr:colOff>
      <xdr:row>13</xdr:row>
      <xdr:rowOff>1879600</xdr:rowOff>
    </xdr:to>
    <xdr:pic>
      <xdr:nvPicPr>
        <xdr:cNvPr id="27" name="$B$14" descr="=JCSYSStructure(&quot;437694BA8D87107B75A03C7F393958B1&quot;)">
          <a:extLst>
            <a:ext uri="{FF2B5EF4-FFF2-40B4-BE49-F238E27FC236}">
              <a16:creationId xmlns:a16="http://schemas.microsoft.com/office/drawing/2014/main" id="{9DC3ADE0-54FA-8F05-174B-E0E4775CCEE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2310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14</xdr:row>
      <xdr:rowOff>25400</xdr:rowOff>
    </xdr:from>
    <xdr:to>
      <xdr:col>1</xdr:col>
      <xdr:colOff>1851025</xdr:colOff>
      <xdr:row>14</xdr:row>
      <xdr:rowOff>1879600</xdr:rowOff>
    </xdr:to>
    <xdr:pic>
      <xdr:nvPicPr>
        <xdr:cNvPr id="29" name="$B$15" descr="=JCSYSStructure(&quot;4760471ED6A196A6B28C6E3AE422E851&quot;)">
          <a:extLst>
            <a:ext uri="{FF2B5EF4-FFF2-40B4-BE49-F238E27FC236}">
              <a16:creationId xmlns:a16="http://schemas.microsoft.com/office/drawing/2014/main" id="{D878B072-7C5F-5E7B-3E22-7C81E4A256A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2500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15</xdr:row>
      <xdr:rowOff>25400</xdr:rowOff>
    </xdr:from>
    <xdr:to>
      <xdr:col>1</xdr:col>
      <xdr:colOff>1851025</xdr:colOff>
      <xdr:row>15</xdr:row>
      <xdr:rowOff>1879600</xdr:rowOff>
    </xdr:to>
    <xdr:pic>
      <xdr:nvPicPr>
        <xdr:cNvPr id="31" name="$B$16" descr="=JCSYSStructure(&quot;8B00C84214F0E06FB66A305648965CDC&quot;)">
          <a:extLst>
            <a:ext uri="{FF2B5EF4-FFF2-40B4-BE49-F238E27FC236}">
              <a16:creationId xmlns:a16="http://schemas.microsoft.com/office/drawing/2014/main" id="{055CC398-84D3-C14F-AB1E-0677510CD25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2691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16</xdr:row>
      <xdr:rowOff>25400</xdr:rowOff>
    </xdr:from>
    <xdr:to>
      <xdr:col>1</xdr:col>
      <xdr:colOff>1851025</xdr:colOff>
      <xdr:row>16</xdr:row>
      <xdr:rowOff>1879600</xdr:rowOff>
    </xdr:to>
    <xdr:pic>
      <xdr:nvPicPr>
        <xdr:cNvPr id="33" name="$B$17" descr="=JCSYSStructure(&quot;9CF16030C3C8B7AB1B155339E3D244EB&quot;)">
          <a:extLst>
            <a:ext uri="{FF2B5EF4-FFF2-40B4-BE49-F238E27FC236}">
              <a16:creationId xmlns:a16="http://schemas.microsoft.com/office/drawing/2014/main" id="{38692348-8CD2-8880-A785-A54D0F99350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2881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17</xdr:row>
      <xdr:rowOff>25400</xdr:rowOff>
    </xdr:from>
    <xdr:to>
      <xdr:col>1</xdr:col>
      <xdr:colOff>1851025</xdr:colOff>
      <xdr:row>17</xdr:row>
      <xdr:rowOff>1879600</xdr:rowOff>
    </xdr:to>
    <xdr:pic>
      <xdr:nvPicPr>
        <xdr:cNvPr id="35" name="$B$18" descr="=JCSYSStructure(&quot;D84A713CAAEA897CDA936BEF6204C748&quot;)">
          <a:extLst>
            <a:ext uri="{FF2B5EF4-FFF2-40B4-BE49-F238E27FC236}">
              <a16:creationId xmlns:a16="http://schemas.microsoft.com/office/drawing/2014/main" id="{884151EF-1ADE-5FCD-C24B-3C982ED3146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3072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18</xdr:row>
      <xdr:rowOff>25400</xdr:rowOff>
    </xdr:from>
    <xdr:to>
      <xdr:col>1</xdr:col>
      <xdr:colOff>1851025</xdr:colOff>
      <xdr:row>18</xdr:row>
      <xdr:rowOff>1879600</xdr:rowOff>
    </xdr:to>
    <xdr:pic>
      <xdr:nvPicPr>
        <xdr:cNvPr id="37" name="$B$19" descr="=JCSYSStructure(&quot;BB360ADE5E3DFB810ECC401853A19AEA&quot;)">
          <a:extLst>
            <a:ext uri="{FF2B5EF4-FFF2-40B4-BE49-F238E27FC236}">
              <a16:creationId xmlns:a16="http://schemas.microsoft.com/office/drawing/2014/main" id="{AEE0EFED-29FD-433F-76CE-B1563B60DD6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3262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19</xdr:row>
      <xdr:rowOff>25400</xdr:rowOff>
    </xdr:from>
    <xdr:to>
      <xdr:col>1</xdr:col>
      <xdr:colOff>1851025</xdr:colOff>
      <xdr:row>19</xdr:row>
      <xdr:rowOff>1879600</xdr:rowOff>
    </xdr:to>
    <xdr:pic>
      <xdr:nvPicPr>
        <xdr:cNvPr id="39" name="$B$20" descr="=JCSYSStructure(&quot;EAA26ECD23FC043A149ABECE67BB445E&quot;)">
          <a:extLst>
            <a:ext uri="{FF2B5EF4-FFF2-40B4-BE49-F238E27FC236}">
              <a16:creationId xmlns:a16="http://schemas.microsoft.com/office/drawing/2014/main" id="{E822F7BB-CE5A-070C-F6B9-FB3B9977DFA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3453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20</xdr:row>
      <xdr:rowOff>25400</xdr:rowOff>
    </xdr:from>
    <xdr:to>
      <xdr:col>1</xdr:col>
      <xdr:colOff>1851025</xdr:colOff>
      <xdr:row>20</xdr:row>
      <xdr:rowOff>1879600</xdr:rowOff>
    </xdr:to>
    <xdr:pic>
      <xdr:nvPicPr>
        <xdr:cNvPr id="41" name="$B$21" descr="=JCSYSStructure(&quot;7648BA34621226B1C39AC9AB66D7166A&quot;)">
          <a:extLst>
            <a:ext uri="{FF2B5EF4-FFF2-40B4-BE49-F238E27FC236}">
              <a16:creationId xmlns:a16="http://schemas.microsoft.com/office/drawing/2014/main" id="{1E682668-BF97-9175-180A-549791BBE9C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3643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21</xdr:row>
      <xdr:rowOff>25400</xdr:rowOff>
    </xdr:from>
    <xdr:to>
      <xdr:col>1</xdr:col>
      <xdr:colOff>1851025</xdr:colOff>
      <xdr:row>21</xdr:row>
      <xdr:rowOff>1879600</xdr:rowOff>
    </xdr:to>
    <xdr:pic>
      <xdr:nvPicPr>
        <xdr:cNvPr id="43" name="$B$22" descr="=JCSYSStructure(&quot;E948066DFAE9A068F34E1E8AD1D03FC4&quot;)">
          <a:extLst>
            <a:ext uri="{FF2B5EF4-FFF2-40B4-BE49-F238E27FC236}">
              <a16:creationId xmlns:a16="http://schemas.microsoft.com/office/drawing/2014/main" id="{D34F1FED-E970-B038-D889-A759B62375E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3834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22</xdr:row>
      <xdr:rowOff>25400</xdr:rowOff>
    </xdr:from>
    <xdr:to>
      <xdr:col>1</xdr:col>
      <xdr:colOff>1851025</xdr:colOff>
      <xdr:row>22</xdr:row>
      <xdr:rowOff>1879600</xdr:rowOff>
    </xdr:to>
    <xdr:pic>
      <xdr:nvPicPr>
        <xdr:cNvPr id="45" name="$B$23" descr="=JCSYSStructure(&quot;7D6E0803941F9CC978D9C4474B27407D&quot;)">
          <a:extLst>
            <a:ext uri="{FF2B5EF4-FFF2-40B4-BE49-F238E27FC236}">
              <a16:creationId xmlns:a16="http://schemas.microsoft.com/office/drawing/2014/main" id="{BCC1D3EF-5514-3273-43EF-DFC95668807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4024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23</xdr:row>
      <xdr:rowOff>25400</xdr:rowOff>
    </xdr:from>
    <xdr:to>
      <xdr:col>1</xdr:col>
      <xdr:colOff>1851025</xdr:colOff>
      <xdr:row>23</xdr:row>
      <xdr:rowOff>1879600</xdr:rowOff>
    </xdr:to>
    <xdr:pic>
      <xdr:nvPicPr>
        <xdr:cNvPr id="47" name="$B$24" descr="=JCSYSStructure(&quot;90E9E4C1E166C74981C8A61AC5639721&quot;)">
          <a:extLst>
            <a:ext uri="{FF2B5EF4-FFF2-40B4-BE49-F238E27FC236}">
              <a16:creationId xmlns:a16="http://schemas.microsoft.com/office/drawing/2014/main" id="{1674F569-C384-299D-EDC1-34E8512974B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4215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24</xdr:row>
      <xdr:rowOff>25400</xdr:rowOff>
    </xdr:from>
    <xdr:to>
      <xdr:col>1</xdr:col>
      <xdr:colOff>1851025</xdr:colOff>
      <xdr:row>24</xdr:row>
      <xdr:rowOff>1879600</xdr:rowOff>
    </xdr:to>
    <xdr:pic>
      <xdr:nvPicPr>
        <xdr:cNvPr id="49" name="$B$25" descr="=JCSYSStructure(&quot;09272000D5C8DCBCBCAAA22D5343D901&quot;)">
          <a:extLst>
            <a:ext uri="{FF2B5EF4-FFF2-40B4-BE49-F238E27FC236}">
              <a16:creationId xmlns:a16="http://schemas.microsoft.com/office/drawing/2014/main" id="{F08487C3-56CA-2A6F-AAC9-38FC148E4C1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4405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25</xdr:row>
      <xdr:rowOff>25400</xdr:rowOff>
    </xdr:from>
    <xdr:to>
      <xdr:col>1</xdr:col>
      <xdr:colOff>1851025</xdr:colOff>
      <xdr:row>25</xdr:row>
      <xdr:rowOff>1879600</xdr:rowOff>
    </xdr:to>
    <xdr:pic>
      <xdr:nvPicPr>
        <xdr:cNvPr id="51" name="$B$26" descr="=JCSYSStructure(&quot;09CCA863CB47451C958314A1E46EF4F1&quot;)">
          <a:extLst>
            <a:ext uri="{FF2B5EF4-FFF2-40B4-BE49-F238E27FC236}">
              <a16:creationId xmlns:a16="http://schemas.microsoft.com/office/drawing/2014/main" id="{D1ECF7E9-EEC0-13D3-D27F-65E295F6EAB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4596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26</xdr:row>
      <xdr:rowOff>25400</xdr:rowOff>
    </xdr:from>
    <xdr:to>
      <xdr:col>1</xdr:col>
      <xdr:colOff>1851025</xdr:colOff>
      <xdr:row>26</xdr:row>
      <xdr:rowOff>1879600</xdr:rowOff>
    </xdr:to>
    <xdr:pic>
      <xdr:nvPicPr>
        <xdr:cNvPr id="53" name="$B$27" descr="=JCSYSStructure(&quot;686310D50719C1B7A526EE1848775C8C&quot;)">
          <a:extLst>
            <a:ext uri="{FF2B5EF4-FFF2-40B4-BE49-F238E27FC236}">
              <a16:creationId xmlns:a16="http://schemas.microsoft.com/office/drawing/2014/main" id="{BFD91AE9-CB85-055D-9ACB-41B996C305C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4786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27</xdr:row>
      <xdr:rowOff>25400</xdr:rowOff>
    </xdr:from>
    <xdr:to>
      <xdr:col>1</xdr:col>
      <xdr:colOff>1851025</xdr:colOff>
      <xdr:row>27</xdr:row>
      <xdr:rowOff>1879600</xdr:rowOff>
    </xdr:to>
    <xdr:pic>
      <xdr:nvPicPr>
        <xdr:cNvPr id="55" name="$B$28" descr="=JCSYSStructure(&quot;DCA562884EB94DD7E2FE4FF738D76393&quot;)">
          <a:extLst>
            <a:ext uri="{FF2B5EF4-FFF2-40B4-BE49-F238E27FC236}">
              <a16:creationId xmlns:a16="http://schemas.microsoft.com/office/drawing/2014/main" id="{35E433E0-5824-2E98-A1C7-6A3E0410486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4977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28</xdr:row>
      <xdr:rowOff>25400</xdr:rowOff>
    </xdr:from>
    <xdr:to>
      <xdr:col>1</xdr:col>
      <xdr:colOff>1851025</xdr:colOff>
      <xdr:row>28</xdr:row>
      <xdr:rowOff>1879600</xdr:rowOff>
    </xdr:to>
    <xdr:pic>
      <xdr:nvPicPr>
        <xdr:cNvPr id="57" name="$B$29" descr="=JCSYSStructure(&quot;2A2E2916B34658B5B9BA45FD083F5E63&quot;)">
          <a:extLst>
            <a:ext uri="{FF2B5EF4-FFF2-40B4-BE49-F238E27FC236}">
              <a16:creationId xmlns:a16="http://schemas.microsoft.com/office/drawing/2014/main" id="{0B2F90BB-283A-E7BA-67CB-7F78CB6A1FE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51679475"/>
          <a:ext cx="1825625" cy="18542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3AEEF62-7AD1-4252-A5B3-44A259AB1382}" name="Таблиця1" displayName="Таблиця1" ref="A1:M29" totalsRowShown="0" headerRowDxfId="14" dataDxfId="13">
  <autoFilter ref="A1:M29" xr:uid="{A3AEEF62-7AD1-4252-A5B3-44A259AB1382}"/>
  <tableColumns count="13">
    <tableColumn id="1" xr3:uid="{D3A97C5C-9134-4D9E-9278-686920B58A6C}" name="Smiles" dataDxfId="12"/>
    <tableColumn id="2" xr3:uid="{3FB86138-9409-4BAF-BECA-2C3FA26C6B53}" name="Structure" dataDxfId="11"/>
    <tableColumn id="3" xr3:uid="{56653187-360A-4118-A1E0-E45508CC8722}" name="Mol Weight" dataDxfId="10"/>
    <tableColumn id="4" xr3:uid="{54E5508F-702C-4D81-8468-5AB8EB629B40}" name="Formula" dataDxfId="9"/>
    <tableColumn id="5" xr3:uid="{0CD2E1C9-3965-4115-A81A-2AF86ADC735C}" name="Catalog ID" dataDxfId="8"/>
    <tableColumn id="6" xr3:uid="{19594CE7-C3B5-4C12-97B7-C1B86252109E}" name="MW" dataDxfId="7"/>
    <tableColumn id="7" xr3:uid="{3C305961-B8DA-49EE-BDE5-BCD672DBA180}" name="MW (desalted)" dataDxfId="6"/>
    <tableColumn id="8" xr3:uid="{6A717B91-B8CE-42D2-BB9B-8C70CAE1DD5B}" name="ClogP" dataDxfId="5"/>
    <tableColumn id="9" xr3:uid="{90448AC3-54D8-458B-99BF-C3741F9443B4}" name="logS" dataDxfId="4"/>
    <tableColumn id="10" xr3:uid="{60EE4F93-EBE3-458F-9783-2AD7E0EE7483}" name="HBD" dataDxfId="3"/>
    <tableColumn id="11" xr3:uid="{6EF89D93-0F5B-41D5-B382-F21F8367A628}" name="HBA" dataDxfId="2"/>
    <tableColumn id="12" xr3:uid="{35B6A783-645E-4346-96BA-0E15A4A70D34}" name="TPSA" dataDxfId="1"/>
    <tableColumn id="13" xr3:uid="{74F79B01-9F29-48B7-AC5E-A86340128466}" name="RotBonds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9"/>
  <sheetViews>
    <sheetView tabSelected="1" workbookViewId="0">
      <selection activeCell="E4" sqref="A2:M29"/>
    </sheetView>
  </sheetViews>
  <sheetFormatPr defaultRowHeight="15" x14ac:dyDescent="0.25"/>
  <cols>
    <col min="1" max="2" width="28.140625" customWidth="1"/>
    <col min="3" max="3" width="17.42578125" bestFit="1" customWidth="1"/>
    <col min="4" max="4" width="14.140625" bestFit="1" customWidth="1"/>
    <col min="5" max="5" width="16.140625" bestFit="1" customWidth="1"/>
    <col min="6" max="6" width="10" bestFit="1" customWidth="1"/>
    <col min="7" max="7" width="20.42578125" bestFit="1" customWidth="1"/>
    <col min="8" max="8" width="11.7109375" bestFit="1" customWidth="1"/>
    <col min="9" max="10" width="10.28515625" bestFit="1" customWidth="1"/>
    <col min="11" max="11" width="10.140625" bestFit="1" customWidth="1"/>
    <col min="12" max="12" width="11" bestFit="1" customWidth="1"/>
    <col min="13" max="13" width="15.42578125" bestFit="1" customWidth="1"/>
  </cols>
  <sheetData>
    <row r="1" spans="1:13" ht="17.25" x14ac:dyDescent="0.25">
      <c r="A1" s="1" t="s">
        <v>120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</row>
    <row r="2" spans="1:13" ht="150" customHeight="1" x14ac:dyDescent="0.25">
      <c r="A2" s="2" t="s">
        <v>121</v>
      </c>
      <c r="B2" s="3" t="str">
        <f>_xll.JChemExcel.Functions.JCSYSStructure("E72B8B9873FF7BB6B3E7DA22D5C62DC4")</f>
        <v/>
      </c>
      <c r="C2" s="4">
        <v>518.52700000000004</v>
      </c>
      <c r="D2" s="5" t="s">
        <v>12</v>
      </c>
      <c r="E2" s="5" t="s">
        <v>13</v>
      </c>
      <c r="F2" s="4">
        <v>518.21299999999997</v>
      </c>
      <c r="G2" s="4">
        <v>518.52</v>
      </c>
      <c r="H2" s="4">
        <v>1.232</v>
      </c>
      <c r="I2" s="4">
        <v>-2.665</v>
      </c>
      <c r="J2" s="6">
        <v>2</v>
      </c>
      <c r="K2" s="6">
        <v>11</v>
      </c>
      <c r="L2" s="4">
        <v>161.93</v>
      </c>
      <c r="M2" s="6">
        <v>17</v>
      </c>
    </row>
    <row r="3" spans="1:13" ht="150" customHeight="1" x14ac:dyDescent="0.25">
      <c r="A3" s="2" t="s">
        <v>122</v>
      </c>
      <c r="B3" s="3" t="str">
        <f>_xll.JChemExcel.Functions.JCSYSStructure("E4F9F2175E8C5003EBB7AB6A8F91B880")</f>
        <v/>
      </c>
      <c r="C3" s="4">
        <v>442.43200000000002</v>
      </c>
      <c r="D3" s="5" t="s">
        <v>14</v>
      </c>
      <c r="E3" s="5" t="s">
        <v>15</v>
      </c>
      <c r="F3" s="4">
        <v>442.42500000000001</v>
      </c>
      <c r="G3" s="4">
        <v>442.42500000000001</v>
      </c>
      <c r="H3" s="4">
        <v>1.8979999999999999</v>
      </c>
      <c r="I3" s="4">
        <v>-3.5819999999999999</v>
      </c>
      <c r="J3" s="6">
        <v>2</v>
      </c>
      <c r="K3" s="6">
        <v>8</v>
      </c>
      <c r="L3" s="4">
        <v>151.31</v>
      </c>
      <c r="M3" s="6">
        <v>10</v>
      </c>
    </row>
    <row r="4" spans="1:13" ht="150" customHeight="1" x14ac:dyDescent="0.25">
      <c r="A4" s="2" t="s">
        <v>123</v>
      </c>
      <c r="B4" s="3" t="str">
        <f>_xll.JChemExcel.Functions.JCSYSStructure("61316EAD105A0AB6183BE28E60AF5699")</f>
        <v/>
      </c>
      <c r="C4" s="4">
        <v>440.46</v>
      </c>
      <c r="D4" s="5" t="s">
        <v>16</v>
      </c>
      <c r="E4" s="5" t="s">
        <v>17</v>
      </c>
      <c r="F4" s="4">
        <v>440.18099999999998</v>
      </c>
      <c r="G4" s="4">
        <v>440.452</v>
      </c>
      <c r="H4" s="4">
        <v>3.4630000000000001</v>
      </c>
      <c r="I4" s="4">
        <v>-4.5449999999999999</v>
      </c>
      <c r="J4" s="6">
        <v>2</v>
      </c>
      <c r="K4" s="6">
        <v>7</v>
      </c>
      <c r="L4" s="4">
        <v>142.08000000000001</v>
      </c>
      <c r="M4" s="6">
        <v>10</v>
      </c>
    </row>
    <row r="5" spans="1:13" ht="150" customHeight="1" x14ac:dyDescent="0.25">
      <c r="A5" s="2" t="s">
        <v>124</v>
      </c>
      <c r="B5" s="3" t="str">
        <f>_xll.JChemExcel.Functions.JCSYSStructure("B6FB8B53338A0517CE9C1718EE9B1CD9")</f>
        <v/>
      </c>
      <c r="C5" s="4">
        <v>428.40499999999997</v>
      </c>
      <c r="D5" s="5" t="s">
        <v>18</v>
      </c>
      <c r="E5" s="5" t="s">
        <v>19</v>
      </c>
      <c r="F5" s="4">
        <v>428.14400000000001</v>
      </c>
      <c r="G5" s="4">
        <v>428.399</v>
      </c>
      <c r="H5" s="4">
        <v>1.369</v>
      </c>
      <c r="I5" s="4">
        <v>-3.3410000000000002</v>
      </c>
      <c r="J5" s="6">
        <v>2</v>
      </c>
      <c r="K5" s="6">
        <v>8</v>
      </c>
      <c r="L5" s="4">
        <v>151.31</v>
      </c>
      <c r="M5" s="6">
        <v>9</v>
      </c>
    </row>
    <row r="6" spans="1:13" ht="150" customHeight="1" x14ac:dyDescent="0.25">
      <c r="A6" s="2" t="s">
        <v>125</v>
      </c>
      <c r="B6" s="3" t="str">
        <f>_xll.JChemExcel.Functions.JCSYSStructure("769AEEC2136DFCAFF452BE5C13CBB925")</f>
        <v/>
      </c>
      <c r="C6" s="4">
        <v>386.36799999999999</v>
      </c>
      <c r="D6" s="5" t="s">
        <v>20</v>
      </c>
      <c r="E6" s="5" t="s">
        <v>21</v>
      </c>
      <c r="F6" s="4">
        <v>386.36200000000002</v>
      </c>
      <c r="G6" s="4">
        <v>386.36200000000002</v>
      </c>
      <c r="H6" s="4">
        <v>1.639</v>
      </c>
      <c r="I6" s="4">
        <v>-2.9750000000000001</v>
      </c>
      <c r="J6" s="6">
        <v>2</v>
      </c>
      <c r="K6" s="6">
        <v>8</v>
      </c>
      <c r="L6" s="4">
        <v>134.24</v>
      </c>
      <c r="M6" s="6">
        <v>8</v>
      </c>
    </row>
    <row r="7" spans="1:13" ht="150" customHeight="1" x14ac:dyDescent="0.25">
      <c r="A7" s="2" t="s">
        <v>126</v>
      </c>
      <c r="B7" s="3" t="str">
        <f>_xll.JChemExcel.Functions.JCSYSStructure("6CA6B1DF943AAA9ADDFCC349EA832F3A")</f>
        <v/>
      </c>
      <c r="C7" s="4">
        <v>414.37799999999999</v>
      </c>
      <c r="D7" s="5" t="s">
        <v>22</v>
      </c>
      <c r="E7" s="5" t="s">
        <v>23</v>
      </c>
      <c r="F7" s="4">
        <v>414.37200000000001</v>
      </c>
      <c r="G7" s="4">
        <v>414.37200000000001</v>
      </c>
      <c r="H7" s="4">
        <v>1.258</v>
      </c>
      <c r="I7" s="4">
        <v>-3.34</v>
      </c>
      <c r="J7" s="6">
        <v>2</v>
      </c>
      <c r="K7" s="6">
        <v>8</v>
      </c>
      <c r="L7" s="4">
        <v>151.31</v>
      </c>
      <c r="M7" s="6">
        <v>8</v>
      </c>
    </row>
    <row r="8" spans="1:13" ht="150" customHeight="1" x14ac:dyDescent="0.25">
      <c r="A8" s="2" t="s">
        <v>127</v>
      </c>
      <c r="B8" s="3" t="str">
        <f>_xll.JChemExcel.Functions.JCSYSStructure("6D5E698DDBC48CC6DE525129958BD2F9")</f>
        <v/>
      </c>
      <c r="C8" s="4">
        <v>412.40600000000001</v>
      </c>
      <c r="D8" s="5" t="s">
        <v>24</v>
      </c>
      <c r="E8" s="5" t="s">
        <v>25</v>
      </c>
      <c r="F8" s="4">
        <v>412.15</v>
      </c>
      <c r="G8" s="4">
        <v>412.399</v>
      </c>
      <c r="H8" s="4">
        <v>2.4049999999999998</v>
      </c>
      <c r="I8" s="4">
        <v>-3.601</v>
      </c>
      <c r="J8" s="6">
        <v>2</v>
      </c>
      <c r="K8" s="6">
        <v>7</v>
      </c>
      <c r="L8" s="4">
        <v>142.08000000000001</v>
      </c>
      <c r="M8" s="6">
        <v>8</v>
      </c>
    </row>
    <row r="9" spans="1:13" ht="150" customHeight="1" x14ac:dyDescent="0.25">
      <c r="A9" s="2" t="s">
        <v>128</v>
      </c>
      <c r="B9" s="3" t="str">
        <f>_xll.JChemExcel.Functions.JCSYSStructure("7706C69A3B15095E62995221815FC8D9")</f>
        <v/>
      </c>
      <c r="C9" s="4">
        <v>398.37900000000002</v>
      </c>
      <c r="D9" s="5" t="s">
        <v>26</v>
      </c>
      <c r="E9" s="5" t="s">
        <v>27</v>
      </c>
      <c r="F9" s="4">
        <v>398.37299999999999</v>
      </c>
      <c r="G9" s="4">
        <v>398.37299999999999</v>
      </c>
      <c r="H9" s="4">
        <v>1.8759999999999999</v>
      </c>
      <c r="I9" s="4">
        <v>-3.3530000000000002</v>
      </c>
      <c r="J9" s="6">
        <v>2</v>
      </c>
      <c r="K9" s="6">
        <v>7</v>
      </c>
      <c r="L9" s="4">
        <v>142.08000000000001</v>
      </c>
      <c r="M9" s="6">
        <v>7</v>
      </c>
    </row>
    <row r="10" spans="1:13" ht="150" customHeight="1" x14ac:dyDescent="0.25">
      <c r="A10" s="2" t="s">
        <v>129</v>
      </c>
      <c r="B10" s="3" t="str">
        <f>_xll.JChemExcel.Functions.JCSYSStructure("2E77588E177B75E8F18B54F47F78CBD1")</f>
        <v/>
      </c>
      <c r="C10" s="4">
        <v>343.29899999999998</v>
      </c>
      <c r="D10" s="5" t="s">
        <v>28</v>
      </c>
      <c r="E10" s="5" t="s">
        <v>29</v>
      </c>
      <c r="F10" s="4">
        <v>343.29399999999998</v>
      </c>
      <c r="G10" s="4">
        <v>343.29399999999998</v>
      </c>
      <c r="H10" s="4">
        <v>1.95</v>
      </c>
      <c r="I10" s="4">
        <v>-3.157</v>
      </c>
      <c r="J10" s="6">
        <v>1</v>
      </c>
      <c r="K10" s="6">
        <v>7</v>
      </c>
      <c r="L10" s="4">
        <v>122.21</v>
      </c>
      <c r="M10" s="6">
        <v>5</v>
      </c>
    </row>
    <row r="11" spans="1:13" ht="150" customHeight="1" x14ac:dyDescent="0.25">
      <c r="A11" s="2" t="s">
        <v>130</v>
      </c>
      <c r="B11" s="3" t="str">
        <f>_xll.JChemExcel.Functions.JCSYSStructure("C39722FC2617777629E780A462EB1A61")</f>
        <v/>
      </c>
      <c r="C11" s="4">
        <v>328.33199999999999</v>
      </c>
      <c r="D11" s="5" t="s">
        <v>30</v>
      </c>
      <c r="E11" s="5" t="s">
        <v>31</v>
      </c>
      <c r="F11" s="4">
        <v>328.32600000000002</v>
      </c>
      <c r="G11" s="4">
        <v>328.32600000000002</v>
      </c>
      <c r="H11" s="4">
        <v>1.5569999999999999</v>
      </c>
      <c r="I11" s="4">
        <v>-2.5550000000000002</v>
      </c>
      <c r="J11" s="6">
        <v>2</v>
      </c>
      <c r="K11" s="6">
        <v>6</v>
      </c>
      <c r="L11" s="4">
        <v>107.94</v>
      </c>
      <c r="M11" s="6">
        <v>5</v>
      </c>
    </row>
    <row r="12" spans="1:13" ht="150" customHeight="1" x14ac:dyDescent="0.25">
      <c r="A12" s="2" t="s">
        <v>131</v>
      </c>
      <c r="B12" s="3" t="str">
        <f>_xll.JChemExcel.Functions.JCSYSStructure("CE98595292C113C4B5D3448389F5A24D")</f>
        <v/>
      </c>
      <c r="C12" s="4">
        <v>329.31599999999997</v>
      </c>
      <c r="D12" s="5" t="s">
        <v>32</v>
      </c>
      <c r="E12" s="5" t="s">
        <v>33</v>
      </c>
      <c r="F12" s="4">
        <v>329.31099999999998</v>
      </c>
      <c r="G12" s="4">
        <v>329.31099999999998</v>
      </c>
      <c r="H12" s="4">
        <v>1.7270000000000001</v>
      </c>
      <c r="I12" s="4">
        <v>-2.694</v>
      </c>
      <c r="J12" s="6">
        <v>1</v>
      </c>
      <c r="K12" s="6">
        <v>6</v>
      </c>
      <c r="L12" s="4">
        <v>105.14</v>
      </c>
      <c r="M12" s="6">
        <v>5</v>
      </c>
    </row>
    <row r="13" spans="1:13" ht="150" customHeight="1" x14ac:dyDescent="0.25">
      <c r="A13" s="2" t="s">
        <v>132</v>
      </c>
      <c r="B13" s="3" t="str">
        <f>_xll.JChemExcel.Functions.JCSYSStructure("4F0F795F0F14B279165C558CF2DC0052")</f>
        <v/>
      </c>
      <c r="C13" s="4">
        <v>370.32499999999999</v>
      </c>
      <c r="D13" s="5" t="s">
        <v>34</v>
      </c>
      <c r="E13" s="5" t="s">
        <v>35</v>
      </c>
      <c r="F13" s="4">
        <v>370.32</v>
      </c>
      <c r="G13" s="4">
        <v>370.32</v>
      </c>
      <c r="H13" s="4">
        <v>1.218</v>
      </c>
      <c r="I13" s="4">
        <v>-3.2090000000000001</v>
      </c>
      <c r="J13" s="6">
        <v>2</v>
      </c>
      <c r="K13" s="6">
        <v>7</v>
      </c>
      <c r="L13" s="4">
        <v>142.08000000000001</v>
      </c>
      <c r="M13" s="6">
        <v>5</v>
      </c>
    </row>
    <row r="14" spans="1:13" ht="150" customHeight="1" x14ac:dyDescent="0.25">
      <c r="A14" s="2" t="s">
        <v>133</v>
      </c>
      <c r="B14" s="3" t="str">
        <f>_xll.JChemExcel.Functions.JCSYSStructure("437694BA8D87107B75A03C7F393958B1")</f>
        <v/>
      </c>
      <c r="C14" s="4">
        <v>356.34199999999998</v>
      </c>
      <c r="D14" s="5" t="s">
        <v>36</v>
      </c>
      <c r="E14" s="5" t="s">
        <v>37</v>
      </c>
      <c r="F14" s="4">
        <v>356.33600000000001</v>
      </c>
      <c r="G14" s="4">
        <v>356.33600000000001</v>
      </c>
      <c r="H14" s="4">
        <v>0.995</v>
      </c>
      <c r="I14" s="4">
        <v>-2.7530000000000001</v>
      </c>
      <c r="J14" s="6">
        <v>2</v>
      </c>
      <c r="K14" s="6">
        <v>6</v>
      </c>
      <c r="L14" s="4">
        <v>125.01</v>
      </c>
      <c r="M14" s="6">
        <v>5</v>
      </c>
    </row>
    <row r="15" spans="1:13" ht="150" customHeight="1" x14ac:dyDescent="0.25">
      <c r="A15" s="2" t="s">
        <v>134</v>
      </c>
      <c r="B15" s="3" t="str">
        <f>_xll.JChemExcel.Functions.JCSYSStructure("4760471ED6A196A6B28C6E3AE422E851")</f>
        <v/>
      </c>
      <c r="C15" s="4">
        <v>411.42200000000003</v>
      </c>
      <c r="D15" s="5" t="s">
        <v>38</v>
      </c>
      <c r="E15" s="5" t="s">
        <v>39</v>
      </c>
      <c r="F15" s="4">
        <v>411.41500000000002</v>
      </c>
      <c r="G15" s="4">
        <v>411.41500000000002</v>
      </c>
      <c r="H15" s="4">
        <v>2.0579999999999998</v>
      </c>
      <c r="I15" s="4">
        <v>-2.778</v>
      </c>
      <c r="J15" s="6">
        <v>1</v>
      </c>
      <c r="K15" s="6">
        <v>8</v>
      </c>
      <c r="L15" s="4">
        <v>119.46</v>
      </c>
      <c r="M15" s="6">
        <v>5</v>
      </c>
    </row>
    <row r="16" spans="1:13" ht="150" customHeight="1" x14ac:dyDescent="0.25">
      <c r="A16" s="2" t="s">
        <v>135</v>
      </c>
      <c r="B16" s="3" t="str">
        <f>_xll.JChemExcel.Functions.JCSYSStructure("8B00C84214F0E06FB66A305648965CDC")</f>
        <v/>
      </c>
      <c r="C16" s="4">
        <v>329.31599999999997</v>
      </c>
      <c r="D16" s="5" t="s">
        <v>32</v>
      </c>
      <c r="E16" s="5" t="s">
        <v>40</v>
      </c>
      <c r="F16" s="4">
        <v>329.31099999999998</v>
      </c>
      <c r="G16" s="4">
        <v>329.31099999999998</v>
      </c>
      <c r="H16" s="4">
        <v>1.7270000000000001</v>
      </c>
      <c r="I16" s="4">
        <v>-2.694</v>
      </c>
      <c r="J16" s="6">
        <v>1</v>
      </c>
      <c r="K16" s="6">
        <v>6</v>
      </c>
      <c r="L16" s="4">
        <v>105.14</v>
      </c>
      <c r="M16" s="6">
        <v>5</v>
      </c>
    </row>
    <row r="17" spans="1:13" ht="150" customHeight="1" x14ac:dyDescent="0.25">
      <c r="A17" s="2" t="s">
        <v>136</v>
      </c>
      <c r="B17" s="3" t="str">
        <f>_xll.JChemExcel.Functions.JCSYSStructure("9CF16030C3C8B7AB1B155339E3D244EB")</f>
        <v/>
      </c>
      <c r="C17" s="4">
        <v>370.32499999999999</v>
      </c>
      <c r="D17" s="5" t="s">
        <v>34</v>
      </c>
      <c r="E17" s="5" t="s">
        <v>41</v>
      </c>
      <c r="F17" s="4">
        <v>370.32</v>
      </c>
      <c r="G17" s="4">
        <v>370.32</v>
      </c>
      <c r="H17" s="4">
        <v>1.218</v>
      </c>
      <c r="I17" s="4">
        <v>-3.2090000000000001</v>
      </c>
      <c r="J17" s="6">
        <v>2</v>
      </c>
      <c r="K17" s="6">
        <v>7</v>
      </c>
      <c r="L17" s="4">
        <v>142.08000000000001</v>
      </c>
      <c r="M17" s="6">
        <v>5</v>
      </c>
    </row>
    <row r="18" spans="1:13" ht="150" customHeight="1" x14ac:dyDescent="0.25">
      <c r="A18" s="2" t="s">
        <v>137</v>
      </c>
      <c r="B18" s="3" t="str">
        <f>_xll.JChemExcel.Functions.JCSYSStructure("D84A713CAAEA897CDA936BEF6204C748")</f>
        <v/>
      </c>
      <c r="C18" s="4">
        <v>397.43900000000002</v>
      </c>
      <c r="D18" s="5" t="s">
        <v>42</v>
      </c>
      <c r="E18" s="5" t="s">
        <v>43</v>
      </c>
      <c r="F18" s="4">
        <v>397.43099999999998</v>
      </c>
      <c r="G18" s="4">
        <v>397.43099999999998</v>
      </c>
      <c r="H18" s="4">
        <v>1.835</v>
      </c>
      <c r="I18" s="4">
        <v>-2.33</v>
      </c>
      <c r="J18" s="6">
        <v>1</v>
      </c>
      <c r="K18" s="6">
        <v>7</v>
      </c>
      <c r="L18" s="4">
        <v>102.39</v>
      </c>
      <c r="M18" s="6">
        <v>5</v>
      </c>
    </row>
    <row r="19" spans="1:13" ht="150" customHeight="1" x14ac:dyDescent="0.25">
      <c r="A19" s="2" t="s">
        <v>138</v>
      </c>
      <c r="B19" s="3" t="str">
        <f>_xll.JChemExcel.Functions.JCSYSStructure("BB360ADE5E3DFB810ECC401853A19AEA")</f>
        <v/>
      </c>
      <c r="C19" s="4">
        <v>328.33199999999999</v>
      </c>
      <c r="D19" s="5" t="s">
        <v>30</v>
      </c>
      <c r="E19" s="5" t="s">
        <v>44</v>
      </c>
      <c r="F19" s="4">
        <v>328.32600000000002</v>
      </c>
      <c r="G19" s="4">
        <v>328.32600000000002</v>
      </c>
      <c r="H19" s="4">
        <v>1.5569999999999999</v>
      </c>
      <c r="I19" s="4">
        <v>-2.5550000000000002</v>
      </c>
      <c r="J19" s="6">
        <v>2</v>
      </c>
      <c r="K19" s="6">
        <v>6</v>
      </c>
      <c r="L19" s="4">
        <v>107.94</v>
      </c>
      <c r="M19" s="6">
        <v>5</v>
      </c>
    </row>
    <row r="20" spans="1:13" ht="150" customHeight="1" x14ac:dyDescent="0.25">
      <c r="A20" s="2" t="s">
        <v>139</v>
      </c>
      <c r="B20" s="3" t="str">
        <f>_xll.JChemExcel.Functions.JCSYSStructure("EAA26ECD23FC043A149ABECE67BB445E")</f>
        <v/>
      </c>
      <c r="C20" s="4">
        <v>328.33199999999999</v>
      </c>
      <c r="D20" s="5" t="s">
        <v>30</v>
      </c>
      <c r="E20" s="5" t="s">
        <v>45</v>
      </c>
      <c r="F20" s="4">
        <v>328.32600000000002</v>
      </c>
      <c r="G20" s="4">
        <v>328.32600000000002</v>
      </c>
      <c r="H20" s="4">
        <v>1.5569999999999999</v>
      </c>
      <c r="I20" s="4">
        <v>-2.5550000000000002</v>
      </c>
      <c r="J20" s="6">
        <v>2</v>
      </c>
      <c r="K20" s="6">
        <v>6</v>
      </c>
      <c r="L20" s="4">
        <v>107.94</v>
      </c>
      <c r="M20" s="6">
        <v>5</v>
      </c>
    </row>
    <row r="21" spans="1:13" ht="150" customHeight="1" x14ac:dyDescent="0.25">
      <c r="A21" s="2" t="s">
        <v>140</v>
      </c>
      <c r="B21" s="3" t="str">
        <f>_xll.JChemExcel.Functions.JCSYSStructure("7648BA34621226B1C39AC9AB66D7166A")</f>
        <v/>
      </c>
      <c r="C21" s="4">
        <v>343.29899999999998</v>
      </c>
      <c r="D21" s="5" t="s">
        <v>28</v>
      </c>
      <c r="E21" s="5" t="s">
        <v>46</v>
      </c>
      <c r="F21" s="4">
        <v>343.29399999999998</v>
      </c>
      <c r="G21" s="4">
        <v>343.29399999999998</v>
      </c>
      <c r="H21" s="4">
        <v>1.95</v>
      </c>
      <c r="I21" s="4">
        <v>-3.157</v>
      </c>
      <c r="J21" s="6">
        <v>1</v>
      </c>
      <c r="K21" s="6">
        <v>7</v>
      </c>
      <c r="L21" s="4">
        <v>122.21</v>
      </c>
      <c r="M21" s="6">
        <v>5</v>
      </c>
    </row>
    <row r="22" spans="1:13" ht="150" customHeight="1" x14ac:dyDescent="0.25">
      <c r="A22" s="2" t="s">
        <v>141</v>
      </c>
      <c r="B22" s="3" t="str">
        <f>_xll.JChemExcel.Functions.JCSYSStructure("E948066DFAE9A068F34E1E8AD1D03FC4")</f>
        <v/>
      </c>
      <c r="C22" s="4">
        <v>411.42200000000003</v>
      </c>
      <c r="D22" s="5" t="s">
        <v>38</v>
      </c>
      <c r="E22" s="5" t="s">
        <v>47</v>
      </c>
      <c r="F22" s="4">
        <v>411.41500000000002</v>
      </c>
      <c r="G22" s="4">
        <v>411.41500000000002</v>
      </c>
      <c r="H22" s="4">
        <v>2.0579999999999998</v>
      </c>
      <c r="I22" s="4">
        <v>-2.778</v>
      </c>
      <c r="J22" s="6">
        <v>1</v>
      </c>
      <c r="K22" s="6">
        <v>8</v>
      </c>
      <c r="L22" s="4">
        <v>119.46</v>
      </c>
      <c r="M22" s="6">
        <v>5</v>
      </c>
    </row>
    <row r="23" spans="1:13" ht="150" customHeight="1" x14ac:dyDescent="0.25">
      <c r="A23" s="2" t="s">
        <v>142</v>
      </c>
      <c r="B23" s="3" t="str">
        <f>_xll.JChemExcel.Functions.JCSYSStructure("7D6E0803941F9CC978D9C4474B27407D")</f>
        <v/>
      </c>
      <c r="C23" s="4">
        <v>356.34199999999998</v>
      </c>
      <c r="D23" s="5" t="s">
        <v>36</v>
      </c>
      <c r="E23" s="5" t="s">
        <v>48</v>
      </c>
      <c r="F23" s="4">
        <v>356.33600000000001</v>
      </c>
      <c r="G23" s="4">
        <v>356.33600000000001</v>
      </c>
      <c r="H23" s="4">
        <v>0.995</v>
      </c>
      <c r="I23" s="4">
        <v>-2.7530000000000001</v>
      </c>
      <c r="J23" s="6">
        <v>2</v>
      </c>
      <c r="K23" s="6">
        <v>6</v>
      </c>
      <c r="L23" s="4">
        <v>125.01</v>
      </c>
      <c r="M23" s="6">
        <v>5</v>
      </c>
    </row>
    <row r="24" spans="1:13" ht="150" customHeight="1" x14ac:dyDescent="0.25">
      <c r="A24" s="2" t="s">
        <v>143</v>
      </c>
      <c r="B24" s="3" t="str">
        <f>_xll.JChemExcel.Functions.JCSYSStructure("90E9E4C1E166C74981C8A61AC5639721")</f>
        <v/>
      </c>
      <c r="C24" s="4">
        <v>356.34199999999998</v>
      </c>
      <c r="D24" s="5" t="s">
        <v>36</v>
      </c>
      <c r="E24" s="5" t="s">
        <v>49</v>
      </c>
      <c r="F24" s="4">
        <v>356.33600000000001</v>
      </c>
      <c r="G24" s="4">
        <v>356.33600000000001</v>
      </c>
      <c r="H24" s="4">
        <v>0.995</v>
      </c>
      <c r="I24" s="4">
        <v>-2.7530000000000001</v>
      </c>
      <c r="J24" s="6">
        <v>2</v>
      </c>
      <c r="K24" s="6">
        <v>6</v>
      </c>
      <c r="L24" s="4">
        <v>125.01</v>
      </c>
      <c r="M24" s="6">
        <v>5</v>
      </c>
    </row>
    <row r="25" spans="1:13" ht="150" customHeight="1" x14ac:dyDescent="0.25">
      <c r="A25" s="2" t="s">
        <v>144</v>
      </c>
      <c r="B25" s="3" t="str">
        <f>_xll.JChemExcel.Functions.JCSYSStructure("09272000D5C8DCBCBCAAA22D5343D901")</f>
        <v/>
      </c>
      <c r="C25" s="4">
        <v>329.31599999999997</v>
      </c>
      <c r="D25" s="5" t="s">
        <v>32</v>
      </c>
      <c r="E25" s="5" t="s">
        <v>50</v>
      </c>
      <c r="F25" s="4">
        <v>329.31099999999998</v>
      </c>
      <c r="G25" s="4">
        <v>329.31099999999998</v>
      </c>
      <c r="H25" s="4">
        <v>1.7270000000000001</v>
      </c>
      <c r="I25" s="4">
        <v>-2.694</v>
      </c>
      <c r="J25" s="6">
        <v>1</v>
      </c>
      <c r="K25" s="6">
        <v>6</v>
      </c>
      <c r="L25" s="4">
        <v>105.14</v>
      </c>
      <c r="M25" s="6">
        <v>5</v>
      </c>
    </row>
    <row r="26" spans="1:13" ht="150" customHeight="1" x14ac:dyDescent="0.25">
      <c r="A26" s="2" t="s">
        <v>145</v>
      </c>
      <c r="B26" s="3" t="str">
        <f>_xll.JChemExcel.Functions.JCSYSStructure("09CCA863CB47451C958314A1E46EF4F1")</f>
        <v/>
      </c>
      <c r="C26" s="4">
        <v>342.315</v>
      </c>
      <c r="D26" s="5" t="s">
        <v>51</v>
      </c>
      <c r="E26" s="5" t="s">
        <v>52</v>
      </c>
      <c r="F26" s="4">
        <v>342.30900000000003</v>
      </c>
      <c r="G26" s="4">
        <v>342.30900000000003</v>
      </c>
      <c r="H26" s="4">
        <v>0.66600000000000004</v>
      </c>
      <c r="I26" s="4">
        <v>-2.6709999999999998</v>
      </c>
      <c r="J26" s="6">
        <v>2</v>
      </c>
      <c r="K26" s="6">
        <v>6</v>
      </c>
      <c r="L26" s="4">
        <v>125.01</v>
      </c>
      <c r="M26" s="6">
        <v>4</v>
      </c>
    </row>
    <row r="27" spans="1:13" ht="150" customHeight="1" x14ac:dyDescent="0.25">
      <c r="A27" s="2" t="s">
        <v>146</v>
      </c>
      <c r="B27" s="3" t="str">
        <f>_xll.JChemExcel.Functions.JCSYSStructure("686310D50719C1B7A526EE1848775C8C")</f>
        <v/>
      </c>
      <c r="C27" s="4">
        <v>356.298</v>
      </c>
      <c r="D27" s="5" t="s">
        <v>53</v>
      </c>
      <c r="E27" s="5" t="s">
        <v>54</v>
      </c>
      <c r="F27" s="4">
        <v>356.29300000000001</v>
      </c>
      <c r="G27" s="4">
        <v>356.29300000000001</v>
      </c>
      <c r="H27" s="4">
        <v>0.88900000000000001</v>
      </c>
      <c r="I27" s="4">
        <v>-3.1309999999999998</v>
      </c>
      <c r="J27" s="6">
        <v>2</v>
      </c>
      <c r="K27" s="6">
        <v>7</v>
      </c>
      <c r="L27" s="4">
        <v>142.08000000000001</v>
      </c>
      <c r="M27" s="6">
        <v>4</v>
      </c>
    </row>
    <row r="28" spans="1:13" ht="150" customHeight="1" x14ac:dyDescent="0.25">
      <c r="A28" s="2" t="s">
        <v>147</v>
      </c>
      <c r="B28" s="3" t="str">
        <f>_xll.JChemExcel.Functions.JCSYSStructure("DCA562884EB94DD7E2FE4FF738D76393")</f>
        <v/>
      </c>
      <c r="C28" s="4">
        <v>299.29000000000002</v>
      </c>
      <c r="D28" s="5" t="s">
        <v>55</v>
      </c>
      <c r="E28" s="5" t="s">
        <v>56</v>
      </c>
      <c r="F28" s="4">
        <v>299.10199999999998</v>
      </c>
      <c r="G28" s="4">
        <v>299.28500000000003</v>
      </c>
      <c r="H28" s="4">
        <v>1.427</v>
      </c>
      <c r="I28" s="4">
        <v>-2.496</v>
      </c>
      <c r="J28" s="6">
        <v>1</v>
      </c>
      <c r="K28" s="6">
        <v>5</v>
      </c>
      <c r="L28" s="4">
        <v>95.91</v>
      </c>
      <c r="M28" s="6">
        <v>3</v>
      </c>
    </row>
    <row r="29" spans="1:13" ht="150" customHeight="1" x14ac:dyDescent="0.25">
      <c r="A29" s="2" t="s">
        <v>148</v>
      </c>
      <c r="B29" s="3" t="str">
        <f>_xll.JChemExcel.Functions.JCSYSStructure("2A2E2916B34658B5B9BA45FD083F5E63")</f>
        <v/>
      </c>
      <c r="C29" s="4">
        <v>299.29000000000002</v>
      </c>
      <c r="D29" s="5" t="s">
        <v>55</v>
      </c>
      <c r="E29" s="5" t="s">
        <v>57</v>
      </c>
      <c r="F29" s="4">
        <v>299.10199999999998</v>
      </c>
      <c r="G29" s="4">
        <v>299.28500000000003</v>
      </c>
      <c r="H29" s="4">
        <v>1.427</v>
      </c>
      <c r="I29" s="4">
        <v>-2.496</v>
      </c>
      <c r="J29" s="6">
        <v>1</v>
      </c>
      <c r="K29" s="6">
        <v>5</v>
      </c>
      <c r="L29" s="4">
        <v>95.91</v>
      </c>
      <c r="M29" s="6">
        <v>3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9"/>
  <sheetViews>
    <sheetView workbookViewId="0"/>
  </sheetViews>
  <sheetFormatPr defaultRowHeight="15" x14ac:dyDescent="0.25"/>
  <sheetData>
    <row r="1" spans="1:4" x14ac:dyDescent="0.25">
      <c r="A1" t="s">
        <v>58</v>
      </c>
      <c r="B1" t="s">
        <v>59</v>
      </c>
      <c r="C1" t="s">
        <v>60</v>
      </c>
      <c r="D1" t="s">
        <v>61</v>
      </c>
    </row>
    <row r="2" spans="1:4" x14ac:dyDescent="0.25">
      <c r="A2" t="s">
        <v>62</v>
      </c>
      <c r="B2" t="s">
        <v>63</v>
      </c>
      <c r="C2" t="s">
        <v>64</v>
      </c>
      <c r="D2" t="s">
        <v>65</v>
      </c>
    </row>
    <row r="3" spans="1:4" x14ac:dyDescent="0.25">
      <c r="A3" t="s">
        <v>66</v>
      </c>
      <c r="B3" t="s">
        <v>63</v>
      </c>
      <c r="C3" t="s">
        <v>64</v>
      </c>
      <c r="D3" t="s">
        <v>67</v>
      </c>
    </row>
    <row r="4" spans="1:4" x14ac:dyDescent="0.25">
      <c r="A4" t="s">
        <v>68</v>
      </c>
      <c r="B4" t="s">
        <v>63</v>
      </c>
      <c r="C4" t="s">
        <v>64</v>
      </c>
      <c r="D4" t="s">
        <v>69</v>
      </c>
    </row>
    <row r="5" spans="1:4" x14ac:dyDescent="0.25">
      <c r="A5" t="s">
        <v>70</v>
      </c>
      <c r="B5" t="s">
        <v>63</v>
      </c>
      <c r="C5" t="s">
        <v>64</v>
      </c>
      <c r="D5" t="s">
        <v>71</v>
      </c>
    </row>
    <row r="6" spans="1:4" x14ac:dyDescent="0.25">
      <c r="A6" t="s">
        <v>72</v>
      </c>
      <c r="B6" t="s">
        <v>63</v>
      </c>
      <c r="C6" t="s">
        <v>64</v>
      </c>
      <c r="D6" t="s">
        <v>73</v>
      </c>
    </row>
    <row r="7" spans="1:4" x14ac:dyDescent="0.25">
      <c r="A7" t="s">
        <v>74</v>
      </c>
      <c r="B7" t="s">
        <v>63</v>
      </c>
      <c r="C7" t="s">
        <v>64</v>
      </c>
      <c r="D7" t="s">
        <v>75</v>
      </c>
    </row>
    <row r="8" spans="1:4" x14ac:dyDescent="0.25">
      <c r="A8" t="s">
        <v>76</v>
      </c>
      <c r="B8" t="s">
        <v>63</v>
      </c>
      <c r="C8" t="s">
        <v>64</v>
      </c>
      <c r="D8" t="s">
        <v>77</v>
      </c>
    </row>
    <row r="9" spans="1:4" x14ac:dyDescent="0.25">
      <c r="A9" t="s">
        <v>78</v>
      </c>
      <c r="B9" t="s">
        <v>63</v>
      </c>
      <c r="C9" t="s">
        <v>64</v>
      </c>
      <c r="D9" t="s">
        <v>79</v>
      </c>
    </row>
    <row r="10" spans="1:4" x14ac:dyDescent="0.25">
      <c r="A10" t="s">
        <v>80</v>
      </c>
      <c r="B10" t="s">
        <v>63</v>
      </c>
      <c r="C10" t="s">
        <v>64</v>
      </c>
      <c r="D10" t="s">
        <v>81</v>
      </c>
    </row>
    <row r="11" spans="1:4" x14ac:dyDescent="0.25">
      <c r="A11" t="s">
        <v>82</v>
      </c>
      <c r="B11" t="s">
        <v>63</v>
      </c>
      <c r="C11" t="s">
        <v>64</v>
      </c>
      <c r="D11" t="s">
        <v>83</v>
      </c>
    </row>
    <row r="12" spans="1:4" x14ac:dyDescent="0.25">
      <c r="A12" t="s">
        <v>84</v>
      </c>
      <c r="B12" t="s">
        <v>63</v>
      </c>
      <c r="C12" t="s">
        <v>64</v>
      </c>
      <c r="D12" t="s">
        <v>85</v>
      </c>
    </row>
    <row r="13" spans="1:4" x14ac:dyDescent="0.25">
      <c r="A13" t="s">
        <v>86</v>
      </c>
      <c r="B13" t="s">
        <v>63</v>
      </c>
      <c r="C13" t="s">
        <v>64</v>
      </c>
      <c r="D13" t="s">
        <v>87</v>
      </c>
    </row>
    <row r="14" spans="1:4" x14ac:dyDescent="0.25">
      <c r="A14" t="s">
        <v>88</v>
      </c>
      <c r="B14" t="s">
        <v>63</v>
      </c>
      <c r="C14" t="s">
        <v>64</v>
      </c>
      <c r="D14" t="s">
        <v>89</v>
      </c>
    </row>
    <row r="15" spans="1:4" x14ac:dyDescent="0.25">
      <c r="A15" t="s">
        <v>90</v>
      </c>
      <c r="B15" t="s">
        <v>63</v>
      </c>
      <c r="C15" t="s">
        <v>64</v>
      </c>
      <c r="D15" t="s">
        <v>91</v>
      </c>
    </row>
    <row r="16" spans="1:4" x14ac:dyDescent="0.25">
      <c r="A16" t="s">
        <v>92</v>
      </c>
      <c r="B16" t="s">
        <v>63</v>
      </c>
      <c r="C16" t="s">
        <v>64</v>
      </c>
      <c r="D16" t="s">
        <v>93</v>
      </c>
    </row>
    <row r="17" spans="1:4" x14ac:dyDescent="0.25">
      <c r="A17" t="s">
        <v>94</v>
      </c>
      <c r="B17" t="s">
        <v>63</v>
      </c>
      <c r="C17" t="s">
        <v>64</v>
      </c>
      <c r="D17" t="s">
        <v>95</v>
      </c>
    </row>
    <row r="18" spans="1:4" x14ac:dyDescent="0.25">
      <c r="A18" t="s">
        <v>96</v>
      </c>
      <c r="B18" t="s">
        <v>63</v>
      </c>
      <c r="C18" t="s">
        <v>64</v>
      </c>
      <c r="D18" t="s">
        <v>97</v>
      </c>
    </row>
    <row r="19" spans="1:4" x14ac:dyDescent="0.25">
      <c r="A19" t="s">
        <v>98</v>
      </c>
      <c r="B19" t="s">
        <v>63</v>
      </c>
      <c r="C19" t="s">
        <v>64</v>
      </c>
      <c r="D19" t="s">
        <v>99</v>
      </c>
    </row>
    <row r="20" spans="1:4" x14ac:dyDescent="0.25">
      <c r="A20" t="s">
        <v>100</v>
      </c>
      <c r="B20" t="s">
        <v>63</v>
      </c>
      <c r="C20" t="s">
        <v>64</v>
      </c>
      <c r="D20" t="s">
        <v>101</v>
      </c>
    </row>
    <row r="21" spans="1:4" x14ac:dyDescent="0.25">
      <c r="A21" t="s">
        <v>102</v>
      </c>
      <c r="B21" t="s">
        <v>63</v>
      </c>
      <c r="C21" t="s">
        <v>64</v>
      </c>
      <c r="D21" t="s">
        <v>103</v>
      </c>
    </row>
    <row r="22" spans="1:4" x14ac:dyDescent="0.25">
      <c r="A22" t="s">
        <v>104</v>
      </c>
      <c r="B22" t="s">
        <v>63</v>
      </c>
      <c r="C22" t="s">
        <v>64</v>
      </c>
      <c r="D22" t="s">
        <v>105</v>
      </c>
    </row>
    <row r="23" spans="1:4" x14ac:dyDescent="0.25">
      <c r="A23" t="s">
        <v>106</v>
      </c>
      <c r="B23" t="s">
        <v>63</v>
      </c>
      <c r="C23" t="s">
        <v>64</v>
      </c>
      <c r="D23" t="s">
        <v>107</v>
      </c>
    </row>
    <row r="24" spans="1:4" x14ac:dyDescent="0.25">
      <c r="A24" t="s">
        <v>108</v>
      </c>
      <c r="B24" t="s">
        <v>63</v>
      </c>
      <c r="C24" t="s">
        <v>64</v>
      </c>
      <c r="D24" t="s">
        <v>109</v>
      </c>
    </row>
    <row r="25" spans="1:4" x14ac:dyDescent="0.25">
      <c r="A25" t="s">
        <v>110</v>
      </c>
      <c r="B25" t="s">
        <v>63</v>
      </c>
      <c r="C25" t="s">
        <v>64</v>
      </c>
      <c r="D25" t="s">
        <v>111</v>
      </c>
    </row>
    <row r="26" spans="1:4" x14ac:dyDescent="0.25">
      <c r="A26" t="s">
        <v>112</v>
      </c>
      <c r="B26" t="s">
        <v>63</v>
      </c>
      <c r="C26" t="s">
        <v>64</v>
      </c>
      <c r="D26" t="s">
        <v>113</v>
      </c>
    </row>
    <row r="27" spans="1:4" x14ac:dyDescent="0.25">
      <c r="A27" t="s">
        <v>114</v>
      </c>
      <c r="B27" t="s">
        <v>63</v>
      </c>
      <c r="C27" t="s">
        <v>64</v>
      </c>
      <c r="D27" t="s">
        <v>115</v>
      </c>
    </row>
    <row r="28" spans="1:4" x14ac:dyDescent="0.25">
      <c r="A28" t="s">
        <v>116</v>
      </c>
      <c r="B28" t="s">
        <v>63</v>
      </c>
      <c r="C28" t="s">
        <v>64</v>
      </c>
      <c r="D28" t="s">
        <v>117</v>
      </c>
    </row>
    <row r="29" spans="1:4" x14ac:dyDescent="0.25">
      <c r="A29" t="s">
        <v>118</v>
      </c>
      <c r="B29" t="s">
        <v>63</v>
      </c>
      <c r="C29" t="s">
        <v>64</v>
      </c>
      <c r="D29" t="s">
        <v>119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PROTAC CRBN Azide KIT-1</vt:lpstr>
      <vt:lpstr>__JChemStructureSheet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Oleh Shyshlyk</cp:lastModifiedBy>
  <dcterms:created xsi:type="dcterms:W3CDTF">2023-07-10T18:05:35Z</dcterms:created>
  <dcterms:modified xsi:type="dcterms:W3CDTF">2023-07-10T18:06:38Z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ChemExcelWorkbookGUID">
    <vt:lpwstr>83ffc0f9-3131-45a2-855c-15374e752305</vt:lpwstr>
  </property>
  <property fmtid="{D5CDD505-2E9C-101B-9397-08002B2CF9AE}" pid="3" name="JChemExcelVersion">
    <vt:lpwstr>21.15.202.140</vt:lpwstr>
  </property>
</Properties>
</file>